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ike Hofert\Documents\Heike\Exceltage\Unterlagen\An René\"/>
    </mc:Choice>
  </mc:AlternateContent>
  <xr:revisionPtr revIDLastSave="0" documentId="13_ncr:1_{7BC9E625-92E7-4494-B0CD-485F2D52FBCB}" xr6:coauthVersionLast="45" xr6:coauthVersionMax="45" xr10:uidLastSave="{00000000-0000-0000-0000-000000000000}"/>
  <bookViews>
    <workbookView xWindow="-120" yWindow="-120" windowWidth="24240" windowHeight="13140" tabRatio="741" xr2:uid="{2EC61E23-4668-41E0-8ADB-694F606FE5B2}"/>
  </bookViews>
  <sheets>
    <sheet name="Rangfolge anders" sheetId="7" r:id="rId1"/>
    <sheet name="Min-Max Vergleich" sheetId="19" r:id="rId2"/>
    <sheet name="Dynamischer Pfeil" sheetId="15" r:id="rId3"/>
    <sheet name="Balken in Balken" sheetId="23" r:id="rId4"/>
    <sheet name="Ampelhintergrund" sheetId="20" r:id="rId5"/>
    <sheet name="Balken nach Quartal" sheetId="5" r:id="rId6"/>
  </sheets>
  <definedNames>
    <definedName name="DiesJahr">'Dynamischer Pfeil'!$H$5</definedName>
    <definedName name="GesamtUmsatz">'Min-Max Vergleich'!$B$4:$B$11</definedName>
    <definedName name="HalbeBreiteSaeule">'Dynamischer Pfeil'!$X$1</definedName>
    <definedName name="LinkeKanteDiesJahr">'Dynamischer Pfeil'!$X$3</definedName>
    <definedName name="LinkeKantePfeil">'Dynamischer Pfeil'!$X$4</definedName>
    <definedName name="LinkeKanteVorjahr">'Dynamischer Pfeil'!$X$2</definedName>
    <definedName name="Vorjahr">'Dynamischer Pfeil'!$G$5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8" i="15" l="1"/>
  <c r="E8" i="20" l="1"/>
  <c r="E9" i="20" s="1"/>
  <c r="E10" i="20" s="1"/>
  <c r="E11" i="20" s="1"/>
  <c r="E12" i="20" s="1"/>
  <c r="D8" i="20"/>
  <c r="D9" i="20" s="1"/>
  <c r="D10" i="20" s="1"/>
  <c r="D11" i="20" s="1"/>
  <c r="D12" i="20" s="1"/>
  <c r="C8" i="20"/>
  <c r="C9" i="20" s="1"/>
  <c r="C10" i="20" s="1"/>
  <c r="C11" i="20" s="1"/>
  <c r="C12" i="20" s="1"/>
  <c r="B1" i="15" l="1"/>
  <c r="B16" i="20" l="1"/>
  <c r="Y25" i="15" l="1"/>
  <c r="Y21" i="15"/>
  <c r="Z18" i="15"/>
  <c r="Z21" i="15"/>
  <c r="Z15" i="15"/>
  <c r="Y15" i="15"/>
  <c r="Z12" i="15"/>
  <c r="Y12" i="15"/>
  <c r="W3" i="15"/>
  <c r="X3" i="15" l="1"/>
  <c r="Y14" i="15" s="1"/>
  <c r="W2" i="15"/>
  <c r="X2" i="15" s="1"/>
  <c r="W4" i="15"/>
  <c r="X4" i="15" s="1"/>
  <c r="Z25" i="15" s="1"/>
  <c r="Y11" i="15" l="1"/>
  <c r="Y22" i="15"/>
  <c r="Z22" i="15" l="1"/>
  <c r="Z14" i="15"/>
  <c r="Z11" i="15"/>
  <c r="Z19" i="15"/>
  <c r="Y19" i="15"/>
</calcChain>
</file>

<file path=xl/sharedStrings.xml><?xml version="1.0" encoding="utf-8"?>
<sst xmlns="http://schemas.openxmlformats.org/spreadsheetml/2006/main" count="112" uniqueCount="90">
  <si>
    <t>Monat</t>
  </si>
  <si>
    <t>Berlin</t>
  </si>
  <si>
    <t>Jan</t>
  </si>
  <si>
    <t>Feb</t>
  </si>
  <si>
    <t>Mrz</t>
  </si>
  <si>
    <t>Apr</t>
  </si>
  <si>
    <t>Mai</t>
  </si>
  <si>
    <t>Jun</t>
  </si>
  <si>
    <t>Oktober</t>
  </si>
  <si>
    <t>Jul</t>
  </si>
  <si>
    <t>Aug</t>
  </si>
  <si>
    <t>Sep</t>
  </si>
  <si>
    <t>Okt</t>
  </si>
  <si>
    <t>Nov</t>
  </si>
  <si>
    <t>Dez</t>
  </si>
  <si>
    <t>1. Quartal</t>
  </si>
  <si>
    <t>2. Quartal</t>
  </si>
  <si>
    <t>3. Quartal</t>
  </si>
  <si>
    <t>4. Quartal</t>
  </si>
  <si>
    <t>München</t>
  </si>
  <si>
    <t>Frankfurt</t>
  </si>
  <si>
    <t>Köln</t>
  </si>
  <si>
    <t>Hannover</t>
  </si>
  <si>
    <t>Nürnberg</t>
  </si>
  <si>
    <t>Mainz</t>
  </si>
  <si>
    <t>Profit-Center</t>
  </si>
  <si>
    <t>Umsatz</t>
  </si>
  <si>
    <t>Negativ</t>
  </si>
  <si>
    <t>x</t>
  </si>
  <si>
    <t>y</t>
  </si>
  <si>
    <t>Beschriftung x-Achse</t>
  </si>
  <si>
    <t>Istwerte</t>
  </si>
  <si>
    <t>Werte der Vorjahre</t>
  </si>
  <si>
    <t>Aktuelles Jahr</t>
  </si>
  <si>
    <t>Diagrammtitel:</t>
  </si>
  <si>
    <t>Konstanten</t>
  </si>
  <si>
    <t>Basislinie</t>
  </si>
  <si>
    <t>Strichelung 2</t>
  </si>
  <si>
    <t>Strichelung 1</t>
  </si>
  <si>
    <t>Grüner Pfeil</t>
  </si>
  <si>
    <t>Roter Pfeil</t>
  </si>
  <si>
    <t>Datenaufbereitung:</t>
  </si>
  <si>
    <t>Linke Kante Vorjahres-Säule</t>
  </si>
  <si>
    <t>Linke Kante DiesJahres-Säule</t>
  </si>
  <si>
    <t>Linke Kante Pfeil</t>
  </si>
  <si>
    <t>Pfeil ist versteckt, deshalb liegt er ganz klein auf Position 0 auf der X-Achse</t>
  </si>
  <si>
    <t>Filiale F</t>
  </si>
  <si>
    <t>Dresden</t>
  </si>
  <si>
    <t>Bremen</t>
  </si>
  <si>
    <t>Hamburg</t>
  </si>
  <si>
    <t>Düsseldorf</t>
  </si>
  <si>
    <t>Stuttgart</t>
  </si>
  <si>
    <t>Rest</t>
  </si>
  <si>
    <t>Max</t>
  </si>
  <si>
    <t>Min</t>
  </si>
  <si>
    <t>Gesamtumsätze</t>
  </si>
  <si>
    <t>Auswertung</t>
  </si>
  <si>
    <t>Aktueller Stand
der Diagrammwerte</t>
  </si>
  <si>
    <t>Im grünen
Bereich</t>
  </si>
  <si>
    <t>Koblenz</t>
  </si>
  <si>
    <t>Aachen</t>
  </si>
  <si>
    <t>Trier</t>
  </si>
  <si>
    <t>Filialen</t>
  </si>
  <si>
    <t>Ausgaben 
in Tsd</t>
  </si>
  <si>
    <t>Kopieren der Werte aus dem grünen Bereich  und mit Strg + C einfügen ins Diagramm.</t>
  </si>
  <si>
    <t xml:space="preserve">Y-Achsenwerte umgekehrte Reihenfolge </t>
  </si>
  <si>
    <t>Alt + 0149 in Gänse</t>
  </si>
  <si>
    <t>Im gelben
Bereich</t>
  </si>
  <si>
    <t>Im roten
Bereich</t>
  </si>
  <si>
    <t>Positiv</t>
  </si>
  <si>
    <t>Jetzt brauchen wir noch den roten Pfeil, der umgekehrt von oben nach unten zeigt, sobald ein Defizit erzeugt wird.</t>
  </si>
  <si>
    <t>Der Pfeil wächst von oben nach unten also von 6.000 nach 4.500 auf der Y-Achse und bleibt bei 6,75 auf der X-Achse positioniert.</t>
  </si>
  <si>
    <t>Balkendiagramm aus den Ausgaben der Filialen erzeugen</t>
  </si>
  <si>
    <t>Sekundärachse gleich formatieren wie Primärachse</t>
  </si>
  <si>
    <t>Grüner Bereich auf Sekundärachse setzen</t>
  </si>
  <si>
    <t>Achsenbreite für den neuen Balkenbereich auf Null setzen, Farbe transparent</t>
  </si>
  <si>
    <t>Balken der Primärachse auf 85 % Abstandsbreite stellen</t>
  </si>
  <si>
    <t>Gestapelte Balken auswählen</t>
  </si>
  <si>
    <t>Filiale A</t>
  </si>
  <si>
    <t>Filiale B</t>
  </si>
  <si>
    <t>Filiale C</t>
  </si>
  <si>
    <t>Filiale D</t>
  </si>
  <si>
    <t>Filiale E</t>
  </si>
  <si>
    <t>Überstunden pro Filiale in 2019</t>
  </si>
  <si>
    <t>September</t>
  </si>
  <si>
    <t xml:space="preserve">Ergebnis Out-of-the-box </t>
  </si>
  <si>
    <t>=WENN(Vorjahr&lt;DiesJahr;0;Vorjahr)</t>
  </si>
  <si>
    <t>=WENN(Vorjahr&lt;DiesJahr;0;DiesJahr)</t>
  </si>
  <si>
    <t>=WENN(Vorjahr&gt;DiesJahr;0;Vorjahr)</t>
  </si>
  <si>
    <t>=WENN(Vorjahr&gt;DiesJahr;0;DiesJahr)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</si>
</sst>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•&quot;\ @"/>
    <numFmt numFmtId="166" formatCode="\+#,##0_ ;[Red]\-#,##0\ "/>
    <numFmt numFmtId="167" formatCode="#,##0_ ;[Red]\-#,##0\ "/>
    <numFmt numFmtId="168" formatCode="&quot;Der Jahresüberschuss im Vergleich zum Vorjahr beträgt &quot;\ #,##0_ \ &quot;€&quot;;[Red]&quot;Das Defizit in diesem Jahr beträgt&quot;\ \ \-#,##0\ \ &quot;€&quot;\."/>
    <numFmt numFmtId="169" formatCode="&quot;Stand:&quot;\ dd/mm/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C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ck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ck">
        <color theme="4" tint="0.39994506668294322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 applyNumberFormat="0" applyFont="0" applyFill="0" applyBorder="0" applyProtection="0">
      <alignment horizontal="left" vertical="center" indent="1"/>
    </xf>
    <xf numFmtId="0" fontId="6" fillId="0" borderId="0"/>
    <xf numFmtId="0" fontId="5" fillId="0" borderId="0" applyNumberFormat="0" applyFont="0" applyFill="0" applyBorder="0" applyProtection="0">
      <alignment horizontal="right" vertical="center" indent="1"/>
    </xf>
    <xf numFmtId="0" fontId="1" fillId="0" borderId="0"/>
    <xf numFmtId="9" fontId="6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4" fillId="0" borderId="0" xfId="0" applyFont="1"/>
    <xf numFmtId="0" fontId="6" fillId="0" borderId="0" xfId="2"/>
    <xf numFmtId="0" fontId="7" fillId="4" borderId="0" xfId="2" applyFont="1" applyFill="1" applyAlignment="1">
      <alignment horizontal="center"/>
    </xf>
    <xf numFmtId="0" fontId="6" fillId="4" borderId="0" xfId="2" applyFill="1" applyAlignment="1">
      <alignment horizontal="center"/>
    </xf>
    <xf numFmtId="0" fontId="6" fillId="2" borderId="0" xfId="2" applyFill="1" applyAlignment="1">
      <alignment horizontal="center"/>
    </xf>
    <xf numFmtId="0" fontId="3" fillId="5" borderId="0" xfId="2" applyFont="1" applyFill="1"/>
    <xf numFmtId="0" fontId="3" fillId="4" borderId="0" xfId="2" applyFont="1" applyFill="1"/>
    <xf numFmtId="38" fontId="0" fillId="0" borderId="0" xfId="0" applyNumberFormat="1"/>
    <xf numFmtId="0" fontId="0" fillId="0" borderId="0" xfId="0" applyAlignment="1">
      <alignment horizontal="left" vertical="top" wrapText="1"/>
    </xf>
    <xf numFmtId="0" fontId="8" fillId="0" borderId="0" xfId="0" applyFont="1" applyAlignment="1">
      <alignment vertical="top"/>
    </xf>
    <xf numFmtId="0" fontId="2" fillId="0" borderId="1" xfId="0" applyFont="1" applyBorder="1"/>
    <xf numFmtId="0" fontId="0" fillId="0" borderId="0" xfId="0" applyProtection="1"/>
    <xf numFmtId="166" fontId="0" fillId="0" borderId="0" xfId="0" applyNumberFormat="1" applyProtection="1"/>
    <xf numFmtId="0" fontId="0" fillId="0" borderId="0" xfId="0" applyFill="1" applyAlignment="1" applyProtection="1">
      <alignment vertical="top" wrapText="1"/>
      <protection locked="0"/>
    </xf>
    <xf numFmtId="0" fontId="0" fillId="0" borderId="0" xfId="0" applyBorder="1" applyProtection="1"/>
    <xf numFmtId="0" fontId="0" fillId="7" borderId="13" xfId="0" applyFont="1" applyFill="1" applyBorder="1"/>
    <xf numFmtId="0" fontId="11" fillId="6" borderId="14" xfId="0" applyFont="1" applyFill="1" applyBorder="1" applyAlignment="1">
      <alignment horizontal="right"/>
    </xf>
    <xf numFmtId="0" fontId="12" fillId="0" borderId="0" xfId="0" applyFont="1" applyProtection="1"/>
    <xf numFmtId="167" fontId="0" fillId="7" borderId="11" xfId="0" applyNumberFormat="1" applyFont="1" applyFill="1" applyBorder="1" applyAlignment="1">
      <alignment horizontal="right" vertical="center"/>
    </xf>
    <xf numFmtId="167" fontId="0" fillId="7" borderId="16" xfId="0" applyNumberFormat="1" applyFont="1" applyFill="1" applyBorder="1" applyAlignment="1">
      <alignment horizontal="right" vertical="center"/>
    </xf>
    <xf numFmtId="167" fontId="0" fillId="7" borderId="12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7" borderId="10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right" vertical="center"/>
    </xf>
    <xf numFmtId="0" fontId="13" fillId="0" borderId="0" xfId="0" applyFont="1" applyProtection="1"/>
    <xf numFmtId="0" fontId="0" fillId="0" borderId="6" xfId="0" applyBorder="1" applyProtection="1"/>
    <xf numFmtId="0" fontId="0" fillId="0" borderId="5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9" fillId="0" borderId="9" xfId="0" applyFont="1" applyBorder="1" applyProtection="1"/>
    <xf numFmtId="0" fontId="9" fillId="0" borderId="0" xfId="0" applyFont="1" applyBorder="1" applyProtection="1"/>
    <xf numFmtId="0" fontId="0" fillId="0" borderId="0" xfId="0" applyFill="1" applyBorder="1" applyAlignment="1" applyProtection="1">
      <alignment horizontal="right"/>
    </xf>
    <xf numFmtId="0" fontId="13" fillId="0" borderId="9" xfId="0" applyFont="1" applyBorder="1" applyProtection="1"/>
    <xf numFmtId="0" fontId="13" fillId="0" borderId="0" xfId="0" applyFont="1" applyBorder="1" applyProtection="1"/>
    <xf numFmtId="0" fontId="13" fillId="0" borderId="8" xfId="0" applyFont="1" applyBorder="1" applyProtection="1"/>
    <xf numFmtId="166" fontId="13" fillId="0" borderId="0" xfId="0" applyNumberFormat="1" applyFont="1" applyBorder="1" applyProtection="1"/>
    <xf numFmtId="166" fontId="13" fillId="0" borderId="8" xfId="0" applyNumberFormat="1" applyFont="1" applyBorder="1" applyProtection="1"/>
    <xf numFmtId="0" fontId="0" fillId="0" borderId="4" xfId="0" applyBorder="1" applyProtection="1"/>
    <xf numFmtId="0" fontId="0" fillId="0" borderId="3" xfId="0" applyBorder="1" applyProtection="1"/>
    <xf numFmtId="0" fontId="0" fillId="0" borderId="8" xfId="0" applyFill="1" applyBorder="1" applyAlignment="1" applyProtection="1">
      <alignment horizontal="right"/>
    </xf>
    <xf numFmtId="166" fontId="0" fillId="0" borderId="2" xfId="0" applyNumberFormat="1" applyBorder="1" applyProtection="1"/>
    <xf numFmtId="0" fontId="14" fillId="0" borderId="7" xfId="0" applyFont="1" applyBorder="1" applyProtection="1"/>
    <xf numFmtId="0" fontId="10" fillId="0" borderId="0" xfId="0" applyFont="1" applyBorder="1" applyProtection="1"/>
    <xf numFmtId="0" fontId="10" fillId="0" borderId="8" xfId="0" applyFont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Fill="1" applyBorder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8" borderId="1" xfId="0" applyFont="1" applyFill="1" applyBorder="1" applyAlignment="1">
      <alignment horizontal="center" vertical="center"/>
    </xf>
    <xf numFmtId="0" fontId="0" fillId="8" borderId="0" xfId="0" applyFill="1"/>
    <xf numFmtId="0" fontId="2" fillId="9" borderId="1" xfId="0" applyFont="1" applyFill="1" applyBorder="1" applyAlignment="1">
      <alignment horizontal="center" vertical="center"/>
    </xf>
    <xf numFmtId="0" fontId="0" fillId="9" borderId="0" xfId="0" applyFill="1"/>
    <xf numFmtId="0" fontId="2" fillId="10" borderId="1" xfId="0" applyFont="1" applyFill="1" applyBorder="1" applyAlignment="1">
      <alignment horizontal="center" vertical="center"/>
    </xf>
    <xf numFmtId="0" fontId="0" fillId="10" borderId="0" xfId="0" applyFill="1"/>
    <xf numFmtId="0" fontId="0" fillId="0" borderId="0" xfId="0" applyFill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2" fillId="0" borderId="3" xfId="0" applyFont="1" applyFill="1" applyBorder="1" applyAlignment="1" applyProtection="1">
      <alignment vertical="top"/>
    </xf>
    <xf numFmtId="164" fontId="0" fillId="0" borderId="0" xfId="0" applyNumberFormat="1" applyProtection="1"/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11" borderId="3" xfId="0" applyFont="1" applyFill="1" applyBorder="1" applyAlignment="1" applyProtection="1">
      <alignment horizontal="center" vertical="top" wrapText="1"/>
      <protection locked="0"/>
    </xf>
    <xf numFmtId="0" fontId="2" fillId="12" borderId="3" xfId="0" applyFont="1" applyFill="1" applyBorder="1" applyAlignment="1" applyProtection="1">
      <alignment horizontal="center" vertical="top" wrapText="1"/>
      <protection locked="0"/>
    </xf>
    <xf numFmtId="0" fontId="0" fillId="12" borderId="0" xfId="0" applyFill="1" applyAlignment="1" applyProtection="1">
      <alignment vertical="center"/>
    </xf>
    <xf numFmtId="167" fontId="0" fillId="11" borderId="0" xfId="0" applyNumberFormat="1" applyFill="1" applyAlignment="1" applyProtection="1">
      <alignment vertical="center"/>
    </xf>
    <xf numFmtId="0" fontId="3" fillId="0" borderId="0" xfId="0" quotePrefix="1" applyFont="1"/>
    <xf numFmtId="0" fontId="2" fillId="0" borderId="0" xfId="0" applyFont="1" applyProtection="1"/>
    <xf numFmtId="0" fontId="2" fillId="0" borderId="0" xfId="0" applyFont="1" applyAlignment="1" applyProtection="1">
      <alignment horizontal="left" vertical="top"/>
    </xf>
    <xf numFmtId="0" fontId="2" fillId="0" borderId="0" xfId="0" applyFont="1" applyFill="1" applyProtection="1"/>
    <xf numFmtId="167" fontId="0" fillId="3" borderId="0" xfId="0" applyNumberFormat="1" applyFill="1" applyBorder="1" applyAlignment="1" applyProtection="1">
      <alignment horizontal="right" vertical="top"/>
      <protection locked="0"/>
    </xf>
    <xf numFmtId="0" fontId="2" fillId="3" borderId="20" xfId="0" applyFont="1" applyFill="1" applyBorder="1" applyProtection="1"/>
    <xf numFmtId="17" fontId="2" fillId="3" borderId="20" xfId="0" applyNumberFormat="1" applyFont="1" applyFill="1" applyBorder="1" applyAlignment="1" applyProtection="1">
      <alignment horizontal="center" vertical="top"/>
      <protection locked="0"/>
    </xf>
    <xf numFmtId="17" fontId="2" fillId="3" borderId="21" xfId="0" applyNumberFormat="1" applyFont="1" applyFill="1" applyBorder="1" applyAlignment="1" applyProtection="1">
      <alignment horizontal="center" vertical="top"/>
      <protection locked="0"/>
    </xf>
    <xf numFmtId="0" fontId="0" fillId="3" borderId="0" xfId="0" applyFill="1" applyProtection="1"/>
    <xf numFmtId="167" fontId="0" fillId="3" borderId="9" xfId="0" applyNumberFormat="1" applyFill="1" applyBorder="1" applyAlignment="1" applyProtection="1">
      <alignment horizontal="right" vertical="top"/>
      <protection locked="0"/>
    </xf>
    <xf numFmtId="167" fontId="0" fillId="3" borderId="8" xfId="0" applyNumberFormat="1" applyFill="1" applyBorder="1" applyAlignment="1" applyProtection="1">
      <alignment horizontal="right" vertical="top"/>
      <protection locked="0"/>
    </xf>
    <xf numFmtId="167" fontId="0" fillId="3" borderId="4" xfId="0" applyNumberFormat="1" applyFill="1" applyBorder="1" applyAlignment="1" applyProtection="1">
      <alignment horizontal="right" vertical="top"/>
      <protection locked="0"/>
    </xf>
    <xf numFmtId="167" fontId="0" fillId="3" borderId="2" xfId="0" applyNumberFormat="1" applyFill="1" applyBorder="1" applyAlignment="1" applyProtection="1">
      <alignment horizontal="right" vertical="top"/>
      <protection locked="0"/>
    </xf>
    <xf numFmtId="0" fontId="15" fillId="0" borderId="0" xfId="0" applyFont="1" applyAlignment="1">
      <alignment horizontal="center"/>
    </xf>
    <xf numFmtId="168" fontId="12" fillId="0" borderId="0" xfId="0" applyNumberFormat="1" applyFont="1" applyAlignment="1" applyProtection="1">
      <alignment horizontal="left"/>
    </xf>
    <xf numFmtId="0" fontId="11" fillId="6" borderId="18" xfId="0" applyFont="1" applyFill="1" applyBorder="1" applyAlignment="1">
      <alignment horizontal="center"/>
    </xf>
    <xf numFmtId="0" fontId="11" fillId="6" borderId="19" xfId="0" applyFont="1" applyFill="1" applyBorder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169" fontId="0" fillId="0" borderId="0" xfId="0" applyNumberFormat="1" applyFill="1" applyAlignment="1" applyProtection="1">
      <alignment horizontal="left" wrapText="1"/>
      <protection locked="0"/>
    </xf>
    <xf numFmtId="0" fontId="4" fillId="0" borderId="0" xfId="0" applyFont="1" applyProtection="1"/>
    <xf numFmtId="0" fontId="16" fillId="0" borderId="0" xfId="0" applyFont="1" applyProtection="1"/>
    <xf numFmtId="0" fontId="17" fillId="0" borderId="0" xfId="0" quotePrefix="1" applyFont="1" applyProtection="1"/>
    <xf numFmtId="0" fontId="17" fillId="0" borderId="0" xfId="0" applyFont="1" applyProtection="1"/>
  </cellXfs>
  <cellStyles count="7">
    <cellStyle name="Prozent 2" xfId="5" xr:uid="{B9A24928-17B4-4E2A-A25F-66CE974ABFBA}"/>
    <cellStyle name="Standard" xfId="0" builtinId="0"/>
    <cellStyle name="Standard 2" xfId="2" xr:uid="{E2174293-FAF9-46ED-8FFE-A0F2D4E66EFE}"/>
    <cellStyle name="Standard 2 2" xfId="6" xr:uid="{07697A06-876F-43E0-9DDB-BFE24628F77E}"/>
    <cellStyle name="Standard 6" xfId="4" xr:uid="{39693571-4868-4BFD-A7F9-5F34523475DC}"/>
    <cellStyle name="Text" xfId="1" xr:uid="{7CE0951A-F25A-4550-92E6-008D0FE7C136}"/>
    <cellStyle name="Zahl" xfId="3" xr:uid="{EAE5DDEE-DC3B-4435-8447-7D337AFF13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'Dynamischer Pfeil'!$B$1:$G$1</c:f>
          <c:strCache>
            <c:ptCount val="6"/>
            <c:pt idx="0">
              <c:v>Das Defizit in diesem Jahr beträgt  -680  €.</c:v>
            </c:pt>
          </c:strCache>
        </c:strRef>
      </c:tx>
      <c:layout>
        <c:manualLayout>
          <c:xMode val="edge"/>
          <c:yMode val="edge"/>
          <c:x val="0.10435300781455929"/>
          <c:y val="4.6709129511677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'Dynamischer Pfeil'!$B$5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'Dynamischer Pfeil'!$C$4:$H$4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'Dynamischer Pfeil'!$C$5:$H$5</c:f>
              <c:numCache>
                <c:formatCode>#,##0_ ;[Red]\-#,##0\ </c:formatCode>
                <c:ptCount val="6"/>
                <c:pt idx="0">
                  <c:v>4500</c:v>
                </c:pt>
                <c:pt idx="1">
                  <c:v>3500</c:v>
                </c:pt>
                <c:pt idx="2">
                  <c:v>2000</c:v>
                </c:pt>
                <c:pt idx="3">
                  <c:v>3000</c:v>
                </c:pt>
                <c:pt idx="4">
                  <c:v>4500</c:v>
                </c:pt>
                <c:pt idx="5">
                  <c:v>3820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86-4062-8309-33D984850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61648"/>
        <c:axId val="519065912"/>
      </c:barChart>
      <c:scatterChart>
        <c:scatterStyle val="lineMarker"/>
        <c:varyColors val="0"/>
        <c:ser>
          <c:idx val="0"/>
          <c:order val="1"/>
          <c:tx>
            <c:v>Strichelung1</c:v>
          </c:tx>
          <c:spPr>
            <a:ln w="38100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'Dynamischer Pfeil'!$Y$11:$Z$11</c:f>
              <c:numCache>
                <c:formatCode>General</c:formatCode>
                <c:ptCount val="2"/>
                <c:pt idx="0">
                  <c:v>4.75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Pfeil'!$Y$12:$Z$12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4500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02-4462-A354-F38FD433D707}"/>
            </c:ext>
          </c:extLst>
        </c:ser>
        <c:ser>
          <c:idx val="2"/>
          <c:order val="2"/>
          <c:tx>
            <c:v>Strichelung 2</c:v>
          </c:tx>
          <c:spPr>
            <a:ln w="34925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'Dynamischer Pfeil'!$Y$14:$Z$14</c:f>
              <c:numCache>
                <c:formatCode>General</c:formatCode>
                <c:ptCount val="2"/>
                <c:pt idx="0">
                  <c:v>5.75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Pfeil'!$Y$15:$Z$15</c:f>
              <c:numCache>
                <c:formatCode>\+#,##0_ ;[Red]\-#,##0\ </c:formatCode>
                <c:ptCount val="2"/>
                <c:pt idx="0">
                  <c:v>3820</c:v>
                </c:pt>
                <c:pt idx="1">
                  <c:v>3820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1-48A1-B571-E3B019E0337D}"/>
            </c:ext>
          </c:extLst>
        </c:ser>
        <c:ser>
          <c:idx val="3"/>
          <c:order val="3"/>
          <c:tx>
            <c:v>Grüner Pfeil</c:v>
          </c:tx>
          <c:spPr>
            <a:ln w="60325" cap="rnd">
              <a:solidFill>
                <a:schemeClr val="accent6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'Dynamischer Pfeil'!$Y$19:$Z$19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Pfeil'!$Y$18:$Z$18</c:f>
              <c:numCache>
                <c:formatCode>\+#,##0_ ;[Red]\-#,##0\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54-4278-8098-A7AC648EBD09}"/>
            </c:ext>
          </c:extLst>
        </c:ser>
        <c:ser>
          <c:idx val="4"/>
          <c:order val="4"/>
          <c:tx>
            <c:v>Roter Pfeil</c:v>
          </c:tx>
          <c:spPr>
            <a:ln w="63500" cap="rnd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'Dynamischer Pfeil'!$Y$22:$Z$22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Pfeil'!$Y$21:$Z$21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3820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D2-477D-A795-72092F6A7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61648"/>
        <c:axId val="519065912"/>
      </c:scatterChart>
      <c:catAx>
        <c:axId val="51906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065912"/>
        <c:crosses val="autoZero"/>
        <c:auto val="1"/>
        <c:lblAlgn val="ctr"/>
        <c:lblOffset val="100"/>
        <c:noMultiLvlLbl val="0"/>
      </c:catAx>
      <c:valAx>
        <c:axId val="51906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06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'Balken in Balken'!$A$1</c:f>
          <c:strCache>
            <c:ptCount val="1"/>
            <c:pt idx="0">
              <c:v>Überstunden pro Filiale in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'Balken in Balken'!$B$3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'Balken in Balken'!$A$4:$A$9</c:f>
              <c:strCache>
                <c:ptCount val="6"/>
                <c:pt idx="0">
                  <c:v>Filiale A</c:v>
                </c:pt>
                <c:pt idx="1">
                  <c:v>Filiale B</c:v>
                </c:pt>
                <c:pt idx="2">
                  <c:v>Filiale C</c:v>
                </c:pt>
                <c:pt idx="3">
                  <c:v>Filiale D</c:v>
                </c:pt>
                <c:pt idx="4">
                  <c:v>Filiale E</c:v>
                </c:pt>
                <c:pt idx="5">
                  <c:v>Filiale F</c:v>
                </c:pt>
              </c:strCache>
            </c:strRef>
          </c:cat>
          <c:val>
            <c:numRef>
              <c:f>'Balken in Balken'!$B$4:$B$9</c:f>
              <c:numCache>
                <c:formatCode>#,##0_ ;[Red]\-#,##0\ </c:formatCode>
                <c:ptCount val="6"/>
                <c:pt idx="0">
                  <c:v>185</c:v>
                </c:pt>
                <c:pt idx="1">
                  <c:v>420</c:v>
                </c:pt>
                <c:pt idx="2">
                  <c:v>500</c:v>
                </c:pt>
                <c:pt idx="3">
                  <c:v>310</c:v>
                </c:pt>
                <c:pt idx="4">
                  <c:v>450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04-460F-B7E9-7D2EDA03F7DE}"/>
            </c:ext>
          </c:extLst>
        </c:ser>
        <c:ser>
          <c:idx val="1"/>
          <c:order val="1"/>
          <c:tx>
            <c:strRef>
              <c:f>'Balken in Balken'!$C$3</c:f>
              <c:strCache>
                <c:ptCount val="1"/>
                <c:pt idx="0">
                  <c:v>Oktober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'Balken in Balken'!$A$4:$A$9</c:f>
              <c:strCache>
                <c:ptCount val="6"/>
                <c:pt idx="0">
                  <c:v>Filiale A</c:v>
                </c:pt>
                <c:pt idx="1">
                  <c:v>Filiale B</c:v>
                </c:pt>
                <c:pt idx="2">
                  <c:v>Filiale C</c:v>
                </c:pt>
                <c:pt idx="3">
                  <c:v>Filiale D</c:v>
                </c:pt>
                <c:pt idx="4">
                  <c:v>Filiale E</c:v>
                </c:pt>
                <c:pt idx="5">
                  <c:v>Filiale F</c:v>
                </c:pt>
              </c:strCache>
            </c:strRef>
          </c:cat>
          <c:val>
            <c:numRef>
              <c:f>'Balken in Balken'!$C$4:$C$9</c:f>
              <c:numCache>
                <c:formatCode>#,##0_ ;[Red]\-#,##0\ 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401</c:v>
                </c:pt>
                <c:pt idx="3">
                  <c:v>120</c:v>
                </c:pt>
                <c:pt idx="4">
                  <c:v>340</c:v>
                </c:pt>
                <c:pt idx="5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04-460F-B7E9-7D2EDA03F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25160848"/>
        <c:axId val="725158552"/>
      </c:barChart>
      <c:catAx>
        <c:axId val="72516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158552"/>
        <c:crosses val="autoZero"/>
        <c:auto val="1"/>
        <c:lblAlgn val="ctr"/>
        <c:lblOffset val="100"/>
        <c:noMultiLvlLbl val="0"/>
      </c:catAx>
      <c:valAx>
        <c:axId val="72515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16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'Balken in Balken'!$A$1</c:f>
          <c:strCache>
            <c:ptCount val="1"/>
            <c:pt idx="0">
              <c:v>Überstunden pro Filiale in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'Balken in Balken'!$B$3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'Balken in Balken'!$A$4:$A$9</c:f>
              <c:strCache>
                <c:ptCount val="6"/>
                <c:pt idx="0">
                  <c:v>Filiale A</c:v>
                </c:pt>
                <c:pt idx="1">
                  <c:v>Filiale B</c:v>
                </c:pt>
                <c:pt idx="2">
                  <c:v>Filiale C</c:v>
                </c:pt>
                <c:pt idx="3">
                  <c:v>Filiale D</c:v>
                </c:pt>
                <c:pt idx="4">
                  <c:v>Filiale E</c:v>
                </c:pt>
                <c:pt idx="5">
                  <c:v>Filiale F</c:v>
                </c:pt>
              </c:strCache>
            </c:strRef>
          </c:cat>
          <c:val>
            <c:numRef>
              <c:f>'Balken in Balken'!$B$4:$B$9</c:f>
              <c:numCache>
                <c:formatCode>#,##0_ ;[Red]\-#,##0\ </c:formatCode>
                <c:ptCount val="6"/>
                <c:pt idx="0">
                  <c:v>185</c:v>
                </c:pt>
                <c:pt idx="1">
                  <c:v>420</c:v>
                </c:pt>
                <c:pt idx="2">
                  <c:v>500</c:v>
                </c:pt>
                <c:pt idx="3">
                  <c:v>310</c:v>
                </c:pt>
                <c:pt idx="4">
                  <c:v>450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04-460F-B7E9-7D2EDA03F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725160848"/>
        <c:axId val="725158552"/>
      </c:barChart>
      <c:barChart>
        <c:barDir val="bar"/>
        <c:grouping val="clustered"/>
        <c:varyColors val="0"/>
        <c:ser>
          <c:idx val="1"/>
          <c:order val="1"/>
          <c:tx>
            <c:strRef>
              <c:f>'Balken in Balken'!$C$3</c:f>
              <c:strCache>
                <c:ptCount val="1"/>
                <c:pt idx="0">
                  <c:v>Oktober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'Balken in Balken'!$A$4:$A$9</c:f>
              <c:strCache>
                <c:ptCount val="6"/>
                <c:pt idx="0">
                  <c:v>Filiale A</c:v>
                </c:pt>
                <c:pt idx="1">
                  <c:v>Filiale B</c:v>
                </c:pt>
                <c:pt idx="2">
                  <c:v>Filiale C</c:v>
                </c:pt>
                <c:pt idx="3">
                  <c:v>Filiale D</c:v>
                </c:pt>
                <c:pt idx="4">
                  <c:v>Filiale E</c:v>
                </c:pt>
                <c:pt idx="5">
                  <c:v>Filiale F</c:v>
                </c:pt>
              </c:strCache>
            </c:strRef>
          </c:cat>
          <c:val>
            <c:numRef>
              <c:f>'Balken in Balken'!$C$4:$C$9</c:f>
              <c:numCache>
                <c:formatCode>#,##0_ ;[Red]\-#,##0\ 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401</c:v>
                </c:pt>
                <c:pt idx="3">
                  <c:v>120</c:v>
                </c:pt>
                <c:pt idx="4">
                  <c:v>340</c:v>
                </c:pt>
                <c:pt idx="5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04-460F-B7E9-7D2EDA03F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3732296"/>
        <c:axId val="523741152"/>
      </c:barChart>
      <c:catAx>
        <c:axId val="72516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857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158552"/>
        <c:crosses val="autoZero"/>
        <c:auto val="1"/>
        <c:lblAlgn val="ctr"/>
        <c:lblOffset val="100"/>
        <c:noMultiLvlLbl val="0"/>
      </c:catAx>
      <c:valAx>
        <c:axId val="7251585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crossAx val="725160848"/>
        <c:crosses val="autoZero"/>
        <c:crossBetween val="between"/>
      </c:valAx>
      <c:valAx>
        <c:axId val="523741152"/>
        <c:scaling>
          <c:orientation val="minMax"/>
        </c:scaling>
        <c:delete val="1"/>
        <c:axPos val="t"/>
        <c:numFmt formatCode="#,##0_ ;[Red]\-#,##0\ " sourceLinked="1"/>
        <c:majorTickMark val="out"/>
        <c:minorTickMark val="none"/>
        <c:tickLblPos val="nextTo"/>
        <c:crossAx val="523732296"/>
        <c:crosses val="max"/>
        <c:crossBetween val="between"/>
      </c:valAx>
      <c:catAx>
        <c:axId val="523732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37411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Ampelhintergrund!$B$7:$B$12</c:f>
              <c:numCache>
                <c:formatCode>#,##0_ ;[Red]\-#,##0\ </c:formatCode>
                <c:ptCount val="6"/>
                <c:pt idx="0">
                  <c:v>825</c:v>
                </c:pt>
                <c:pt idx="1">
                  <c:v>500</c:v>
                </c:pt>
                <c:pt idx="2">
                  <c:v>680</c:v>
                </c:pt>
                <c:pt idx="3">
                  <c:v>335</c:v>
                </c:pt>
                <c:pt idx="4">
                  <c:v>380</c:v>
                </c:pt>
                <c:pt idx="5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44-46EE-8041-A76D5312A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axId val="676522896"/>
        <c:axId val="676520272"/>
      </c:barChart>
      <c:barChart>
        <c:barDir val="bar"/>
        <c:grouping val="clustered"/>
        <c:varyColors val="0"/>
        <c:ser>
          <c:idx val="1"/>
          <c:order val="1"/>
          <c:spPr>
            <a:solidFill>
              <a:schemeClr val="accent6">
                <a:lumMod val="60000"/>
                <a:lumOff val="40000"/>
                <a:alpha val="26000"/>
              </a:schemeClr>
            </a:solidFill>
            <a:ln>
              <a:noFill/>
            </a:ln>
            <a:effectLst/>
          </c:spPr>
          <c:invertIfNegative val="0"/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Ampelhintergrund!$C$7:$C$12</c:f>
              <c:numCache>
                <c:formatCode>#,##0_ ;[Red]\-#,##0\ </c:formatCode>
                <c:ptCount val="6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44-46EE-8041-A76D5312A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15877328"/>
        <c:axId val="515873064"/>
      </c:barChart>
      <c:catAx>
        <c:axId val="6765228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85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6520272"/>
        <c:crosses val="autoZero"/>
        <c:auto val="1"/>
        <c:lblAlgn val="ctr"/>
        <c:lblOffset val="100"/>
        <c:noMultiLvlLbl val="0"/>
      </c:catAx>
      <c:valAx>
        <c:axId val="676520272"/>
        <c:scaling>
          <c:orientation val="minMax"/>
        </c:scaling>
        <c:delete val="1"/>
        <c:axPos val="t"/>
        <c:numFmt formatCode="#,##0_ ;[Red]\-#,##0\ " sourceLinked="1"/>
        <c:majorTickMark val="none"/>
        <c:minorTickMark val="none"/>
        <c:tickLblPos val="nextTo"/>
        <c:crossAx val="676522896"/>
        <c:crosses val="autoZero"/>
        <c:crossBetween val="between"/>
      </c:valAx>
      <c:valAx>
        <c:axId val="515873064"/>
        <c:scaling>
          <c:orientation val="minMax"/>
        </c:scaling>
        <c:delete val="1"/>
        <c:axPos val="b"/>
        <c:numFmt formatCode="#,##0_ ;[Red]\-#,##0\ " sourceLinked="1"/>
        <c:majorTickMark val="out"/>
        <c:minorTickMark val="none"/>
        <c:tickLblPos val="nextTo"/>
        <c:crossAx val="515877328"/>
        <c:crosses val="autoZero"/>
        <c:crossBetween val="between"/>
      </c:valAx>
      <c:catAx>
        <c:axId val="515877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15873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3"/>
          <c:tx>
            <c:strRef>
              <c:f>Ampelhintergrund!$B$6</c:f>
              <c:strCache>
                <c:ptCount val="1"/>
                <c:pt idx="0">
                  <c:v>Ausgaben 
in Tsd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Ampelhintergrund!$B$7:$B$12</c:f>
              <c:numCache>
                <c:formatCode>#,##0_ ;[Red]\-#,##0\ </c:formatCode>
                <c:ptCount val="6"/>
                <c:pt idx="0">
                  <c:v>825</c:v>
                </c:pt>
                <c:pt idx="1">
                  <c:v>500</c:v>
                </c:pt>
                <c:pt idx="2">
                  <c:v>680</c:v>
                </c:pt>
                <c:pt idx="3">
                  <c:v>335</c:v>
                </c:pt>
                <c:pt idx="4">
                  <c:v>380</c:v>
                </c:pt>
                <c:pt idx="5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D-49D5-BD35-6CFCD9FD5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725137232"/>
        <c:axId val="725133296"/>
      </c:barChart>
      <c:barChart>
        <c:barDir val="bar"/>
        <c:grouping val="stacked"/>
        <c:varyColors val="0"/>
        <c:ser>
          <c:idx val="1"/>
          <c:order val="0"/>
          <c:spPr>
            <a:solidFill>
              <a:schemeClr val="accent6">
                <a:lumMod val="60000"/>
                <a:lumOff val="40000"/>
                <a:alpha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Ampelhintergrund!$C$7:$C$12</c:f>
              <c:numCache>
                <c:formatCode>#,##0_ ;[Red]\-#,##0\ </c:formatCode>
                <c:ptCount val="6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D-49D5-BD35-6CFCD9FD5A04}"/>
            </c:ext>
          </c:extLst>
        </c:ser>
        <c:ser>
          <c:idx val="2"/>
          <c:order val="1"/>
          <c:spPr>
            <a:solidFill>
              <a:schemeClr val="accent4">
                <a:lumMod val="20000"/>
                <a:lumOff val="80000"/>
                <a:alpha val="62000"/>
              </a:schemeClr>
            </a:solidFill>
            <a:ln>
              <a:noFill/>
            </a:ln>
            <a:effectLst/>
          </c:spPr>
          <c:invertIfNegative val="0"/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Ampelhintergrund!$D$7:$D$12</c:f>
              <c:numCache>
                <c:formatCode>#,##0_ ;[Red]\-#,##0\ </c:formatCode>
                <c:ptCount val="6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D-49D5-BD35-6CFCD9FD5A04}"/>
            </c:ext>
          </c:extLst>
        </c:ser>
        <c:ser>
          <c:idx val="3"/>
          <c:order val="2"/>
          <c:spPr>
            <a:solidFill>
              <a:schemeClr val="accent2">
                <a:alpha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Ampelhintergrund!$A$7:$A$12</c:f>
              <c:strCache>
                <c:ptCount val="6"/>
                <c:pt idx="0">
                  <c:v>Berlin</c:v>
                </c:pt>
                <c:pt idx="1">
                  <c:v>Frankfurt</c:v>
                </c:pt>
                <c:pt idx="2">
                  <c:v>Aachen</c:v>
                </c:pt>
                <c:pt idx="3">
                  <c:v>Mainz</c:v>
                </c:pt>
                <c:pt idx="4">
                  <c:v>Koblenz</c:v>
                </c:pt>
                <c:pt idx="5">
                  <c:v>Trier</c:v>
                </c:pt>
              </c:strCache>
            </c:strRef>
          </c:cat>
          <c:val>
            <c:numRef>
              <c:f>Ampelhintergrund!$E$7:$E$12</c:f>
              <c:numCache>
                <c:formatCode>General</c:formatCode>
                <c:ptCount val="6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D-49D5-BD35-6CFCD9FD5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7467152"/>
        <c:axId val="857467808"/>
      </c:barChart>
      <c:catAx>
        <c:axId val="725137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4127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133296"/>
        <c:crosses val="autoZero"/>
        <c:auto val="1"/>
        <c:lblAlgn val="ctr"/>
        <c:lblOffset val="100"/>
        <c:noMultiLvlLbl val="0"/>
      </c:catAx>
      <c:valAx>
        <c:axId val="725133296"/>
        <c:scaling>
          <c:orientation val="minMax"/>
        </c:scaling>
        <c:delete val="1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crossAx val="725137232"/>
        <c:crosses val="autoZero"/>
        <c:crossBetween val="between"/>
      </c:valAx>
      <c:valAx>
        <c:axId val="857467808"/>
        <c:scaling>
          <c:orientation val="minMax"/>
          <c:max val="900"/>
        </c:scaling>
        <c:delete val="1"/>
        <c:axPos val="t"/>
        <c:numFmt formatCode="#,##0_ ;[Red]\-#,##0\ " sourceLinked="1"/>
        <c:majorTickMark val="out"/>
        <c:minorTickMark val="none"/>
        <c:tickLblPos val="nextTo"/>
        <c:crossAx val="857467152"/>
        <c:crosses val="max"/>
        <c:crossBetween val="between"/>
      </c:valAx>
      <c:catAx>
        <c:axId val="857467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57467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'Balken nach Quartal'!$B$3</c:f>
              <c:strCache>
                <c:ptCount val="1"/>
                <c:pt idx="0">
                  <c:v>1. Quartal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'Balken nach Quartal'!$A$4:$A$18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4">
                  <c:v>Apr</c:v>
                </c:pt>
                <c:pt idx="5">
                  <c:v>Mai</c:v>
                </c:pt>
                <c:pt idx="6">
                  <c:v>Jun</c:v>
                </c:pt>
                <c:pt idx="8">
                  <c:v>Jul</c:v>
                </c:pt>
                <c:pt idx="9">
                  <c:v>Aug</c:v>
                </c:pt>
                <c:pt idx="10">
                  <c:v>Sep</c:v>
                </c:pt>
                <c:pt idx="12">
                  <c:v>Okt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'Balken nach Quartal'!$B$4:$B$18</c:f>
              <c:numCache>
                <c:formatCode>General</c:formatCode>
                <c:ptCount val="15"/>
                <c:pt idx="0">
                  <c:v>64</c:v>
                </c:pt>
                <c:pt idx="1">
                  <c:v>48</c:v>
                </c:pt>
                <c:pt idx="2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B-43AD-B800-ED40400A892F}"/>
            </c:ext>
          </c:extLst>
        </c:ser>
        <c:ser>
          <c:idx val="1"/>
          <c:order val="1"/>
          <c:tx>
            <c:strRef>
              <c:f>'Balken nach Quartal'!$C$3</c:f>
              <c:strCache>
                <c:ptCount val="1"/>
                <c:pt idx="0">
                  <c:v>2. Quartal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'Balken nach Quartal'!$A$4:$A$18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4">
                  <c:v>Apr</c:v>
                </c:pt>
                <c:pt idx="5">
                  <c:v>Mai</c:v>
                </c:pt>
                <c:pt idx="6">
                  <c:v>Jun</c:v>
                </c:pt>
                <c:pt idx="8">
                  <c:v>Jul</c:v>
                </c:pt>
                <c:pt idx="9">
                  <c:v>Aug</c:v>
                </c:pt>
                <c:pt idx="10">
                  <c:v>Sep</c:v>
                </c:pt>
                <c:pt idx="12">
                  <c:v>Okt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'Balken nach Quartal'!$C$4:$C$18</c:f>
              <c:numCache>
                <c:formatCode>General</c:formatCode>
                <c:ptCount val="15"/>
                <c:pt idx="4">
                  <c:v>19</c:v>
                </c:pt>
                <c:pt idx="5">
                  <c:v>75</c:v>
                </c:pt>
                <c:pt idx="6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DB-43AD-B800-ED40400A892F}"/>
            </c:ext>
          </c:extLst>
        </c:ser>
        <c:ser>
          <c:idx val="2"/>
          <c:order val="2"/>
          <c:tx>
            <c:strRef>
              <c:f>'Balken nach Quartal'!$D$3</c:f>
              <c:strCache>
                <c:ptCount val="1"/>
                <c:pt idx="0">
                  <c:v>3. Quartal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'Balken nach Quartal'!$A$4:$A$18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4">
                  <c:v>Apr</c:v>
                </c:pt>
                <c:pt idx="5">
                  <c:v>Mai</c:v>
                </c:pt>
                <c:pt idx="6">
                  <c:v>Jun</c:v>
                </c:pt>
                <c:pt idx="8">
                  <c:v>Jul</c:v>
                </c:pt>
                <c:pt idx="9">
                  <c:v>Aug</c:v>
                </c:pt>
                <c:pt idx="10">
                  <c:v>Sep</c:v>
                </c:pt>
                <c:pt idx="12">
                  <c:v>Okt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'Balken nach Quartal'!$D$4:$D$18</c:f>
              <c:numCache>
                <c:formatCode>General</c:formatCode>
                <c:ptCount val="15"/>
                <c:pt idx="8">
                  <c:v>99</c:v>
                </c:pt>
                <c:pt idx="9">
                  <c:v>64</c:v>
                </c:pt>
                <c:pt idx="1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DB-43AD-B800-ED40400A892F}"/>
            </c:ext>
          </c:extLst>
        </c:ser>
        <c:ser>
          <c:idx val="3"/>
          <c:order val="3"/>
          <c:tx>
            <c:strRef>
              <c:f>'Balken nach Quartal'!$E$3</c:f>
              <c:strCache>
                <c:ptCount val="1"/>
                <c:pt idx="0">
                  <c:v>4. Quartal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'Balken nach Quartal'!$A$4:$A$18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4">
                  <c:v>Apr</c:v>
                </c:pt>
                <c:pt idx="5">
                  <c:v>Mai</c:v>
                </c:pt>
                <c:pt idx="6">
                  <c:v>Jun</c:v>
                </c:pt>
                <c:pt idx="8">
                  <c:v>Jul</c:v>
                </c:pt>
                <c:pt idx="9">
                  <c:v>Aug</c:v>
                </c:pt>
                <c:pt idx="10">
                  <c:v>Sep</c:v>
                </c:pt>
                <c:pt idx="12">
                  <c:v>Okt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'Balken nach Quartal'!$E$4:$E$18</c:f>
              <c:numCache>
                <c:formatCode>General</c:formatCode>
                <c:ptCount val="15"/>
                <c:pt idx="12">
                  <c:v>15</c:v>
                </c:pt>
                <c:pt idx="13">
                  <c:v>39</c:v>
                </c:pt>
                <c:pt idx="1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DB-43AD-B800-ED40400A8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16956720"/>
        <c:axId val="616957048"/>
      </c:barChart>
      <c:catAx>
        <c:axId val="6169567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957048"/>
        <c:crosses val="autoZero"/>
        <c:auto val="1"/>
        <c:lblAlgn val="ctr"/>
        <c:lblOffset val="100"/>
        <c:noMultiLvlLbl val="0"/>
      </c:catAx>
      <c:valAx>
        <c:axId val="616957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95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63500</xdr:colOff>
      <xdr:row>11</xdr:row>
      <xdr:rowOff>84667</xdr:rowOff>
    </xdr:from>
    <xdr:to>
      <xdr:col>22</xdr:col>
      <xdr:colOff>1790700</xdr:colOff>
      <xdr:row>11</xdr:row>
      <xdr:rowOff>84667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5AA1246F-4CDA-41D3-95B2-AF118B304DB9}"/>
            </a:ext>
          </a:extLst>
        </xdr:cNvPr>
        <xdr:cNvCxnSpPr/>
      </xdr:nvCxnSpPr>
      <xdr:spPr>
        <a:xfrm>
          <a:off x="63500" y="3608917"/>
          <a:ext cx="1727200" cy="0"/>
        </a:xfrm>
        <a:prstGeom prst="line">
          <a:avLst/>
        </a:prstGeom>
        <a:ln w="285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31750</xdr:colOff>
      <xdr:row>14</xdr:row>
      <xdr:rowOff>116417</xdr:rowOff>
    </xdr:from>
    <xdr:to>
      <xdr:col>23</xdr:col>
      <xdr:colOff>9525</xdr:colOff>
      <xdr:row>14</xdr:row>
      <xdr:rowOff>116417</xdr:rowOff>
    </xdr:to>
    <xdr:cxnSp macro="">
      <xdr:nvCxnSpPr>
        <xdr:cNvPr id="17" name="Gerader Verbinder 16">
          <a:extLst>
            <a:ext uri="{FF2B5EF4-FFF2-40B4-BE49-F238E27FC236}">
              <a16:creationId xmlns:a16="http://schemas.microsoft.com/office/drawing/2014/main" id="{8A0D45F3-D795-47BC-9624-2FCAF54A9871}"/>
            </a:ext>
          </a:extLst>
        </xdr:cNvPr>
        <xdr:cNvCxnSpPr/>
      </xdr:nvCxnSpPr>
      <xdr:spPr>
        <a:xfrm>
          <a:off x="31750" y="4212167"/>
          <a:ext cx="1797050" cy="0"/>
        </a:xfrm>
        <a:prstGeom prst="line">
          <a:avLst/>
        </a:prstGeom>
        <a:ln w="285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926042</xdr:colOff>
      <xdr:row>17</xdr:row>
      <xdr:rowOff>123825</xdr:rowOff>
    </xdr:from>
    <xdr:to>
      <xdr:col>22</xdr:col>
      <xdr:colOff>1201208</xdr:colOff>
      <xdr:row>18</xdr:row>
      <xdr:rowOff>187325</xdr:rowOff>
    </xdr:to>
    <xdr:sp macro="" textlink="">
      <xdr:nvSpPr>
        <xdr:cNvPr id="13" name="Pfeil: nach oben 12">
          <a:extLst>
            <a:ext uri="{FF2B5EF4-FFF2-40B4-BE49-F238E27FC236}">
              <a16:creationId xmlns:a16="http://schemas.microsoft.com/office/drawing/2014/main" id="{0F651E77-D840-4F3A-939A-540513D95CE2}"/>
            </a:ext>
          </a:extLst>
        </xdr:cNvPr>
        <xdr:cNvSpPr/>
      </xdr:nvSpPr>
      <xdr:spPr>
        <a:xfrm>
          <a:off x="926042" y="4791075"/>
          <a:ext cx="275166" cy="254000"/>
        </a:xfrm>
        <a:prstGeom prst="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22</xdr:col>
      <xdr:colOff>895350</xdr:colOff>
      <xdr:row>21</xdr:row>
      <xdr:rowOff>2117</xdr:rowOff>
    </xdr:from>
    <xdr:to>
      <xdr:col>22</xdr:col>
      <xdr:colOff>1170516</xdr:colOff>
      <xdr:row>22</xdr:row>
      <xdr:rowOff>65617</xdr:rowOff>
    </xdr:to>
    <xdr:sp macro="" textlink="">
      <xdr:nvSpPr>
        <xdr:cNvPr id="18" name="Pfeil: nach oben 17">
          <a:extLst>
            <a:ext uri="{FF2B5EF4-FFF2-40B4-BE49-F238E27FC236}">
              <a16:creationId xmlns:a16="http://schemas.microsoft.com/office/drawing/2014/main" id="{45E345EF-3523-4846-A6BD-97BB1A49C83F}"/>
            </a:ext>
          </a:extLst>
        </xdr:cNvPr>
        <xdr:cNvSpPr/>
      </xdr:nvSpPr>
      <xdr:spPr>
        <a:xfrm rot="10800000">
          <a:off x="895350" y="5431367"/>
          <a:ext cx="275166" cy="254000"/>
        </a:xfrm>
        <a:prstGeom prst="upArrow">
          <a:avLst/>
        </a:prstGeom>
        <a:solidFill>
          <a:srgbClr val="C00000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22</xdr:col>
      <xdr:colOff>9525</xdr:colOff>
      <xdr:row>25</xdr:row>
      <xdr:rowOff>85725</xdr:rowOff>
    </xdr:from>
    <xdr:to>
      <xdr:col>22</xdr:col>
      <xdr:colOff>1790700</xdr:colOff>
      <xdr:row>25</xdr:row>
      <xdr:rowOff>85725</xdr:rowOff>
    </xdr:to>
    <xdr:cxnSp macro="">
      <xdr:nvCxnSpPr>
        <xdr:cNvPr id="19" name="Gerader Verbinder 18">
          <a:extLst>
            <a:ext uri="{FF2B5EF4-FFF2-40B4-BE49-F238E27FC236}">
              <a16:creationId xmlns:a16="http://schemas.microsoft.com/office/drawing/2014/main" id="{68CFF2F3-5612-4AA0-B2CD-93D94CA8B3A1}"/>
            </a:ext>
          </a:extLst>
        </xdr:cNvPr>
        <xdr:cNvCxnSpPr/>
      </xdr:nvCxnSpPr>
      <xdr:spPr>
        <a:xfrm>
          <a:off x="9525" y="6276975"/>
          <a:ext cx="1781175" cy="0"/>
        </a:xfrm>
        <a:prstGeom prst="line">
          <a:avLst/>
        </a:prstGeom>
        <a:ln w="571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189880</xdr:colOff>
      <xdr:row>56</xdr:row>
      <xdr:rowOff>152399</xdr:rowOff>
    </xdr:from>
    <xdr:to>
      <xdr:col>34</xdr:col>
      <xdr:colOff>311727</xdr:colOff>
      <xdr:row>78</xdr:row>
      <xdr:rowOff>51955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5300F74E-D55B-4868-A98E-85A7099051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89647</xdr:colOff>
      <xdr:row>81</xdr:row>
      <xdr:rowOff>99834</xdr:rowOff>
    </xdr:from>
    <xdr:to>
      <xdr:col>33</xdr:col>
      <xdr:colOff>705971</xdr:colOff>
      <xdr:row>89</xdr:row>
      <xdr:rowOff>181222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id="{5C86EEA7-F1CD-4712-A155-10DD63509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70920" y="16015243"/>
          <a:ext cx="7699460" cy="16746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295274</xdr:colOff>
      <xdr:row>1</xdr:row>
      <xdr:rowOff>9525</xdr:rowOff>
    </xdr:from>
    <xdr:to>
      <xdr:col>11</xdr:col>
      <xdr:colOff>209549</xdr:colOff>
      <xdr:row>19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1F31925-C897-48EB-8A89-C3637F75E3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438149</xdr:colOff>
      <xdr:row>0</xdr:row>
      <xdr:rowOff>257175</xdr:rowOff>
    </xdr:from>
    <xdr:to>
      <xdr:col>19</xdr:col>
      <xdr:colOff>352424</xdr:colOff>
      <xdr:row>19</xdr:row>
      <xdr:rowOff>133349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24CE266-7BB2-4197-9BCD-6AF821F28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714376</xdr:colOff>
      <xdr:row>0</xdr:row>
      <xdr:rowOff>171450</xdr:rowOff>
    </xdr:from>
    <xdr:to>
      <xdr:col>15</xdr:col>
      <xdr:colOff>95250</xdr:colOff>
      <xdr:row>16</xdr:row>
      <xdr:rowOff>133350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6361629-3503-4544-9B7D-D0EFFB26C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295275</xdr:colOff>
      <xdr:row>15</xdr:row>
      <xdr:rowOff>152399</xdr:rowOff>
    </xdr:from>
    <xdr:to>
      <xdr:col>13</xdr:col>
      <xdr:colOff>95250</xdr:colOff>
      <xdr:row>16</xdr:row>
      <xdr:rowOff>104774</xdr:rowOff>
    </xdr:to>
    <xdr:sp macro="" textlink="$B$16">
      <xdr:nvSpPr>
        <xdr:cNvPr id="4" name="Textfeld 3">
          <a:extLst>
            <a:ext uri="{FF2B5EF4-FFF2-40B4-BE49-F238E27FC236}">
              <a16:creationId xmlns:a16="http://schemas.microsoft.com/office/drawing/2014/main" id="{F16E5A78-A12B-4B34-ACE2-C375CDB75D82}"/>
            </a:ext>
          </a:extLst>
        </xdr:cNvPr>
        <xdr:cNvSpPr txBox="1"/>
      </xdr:nvSpPr>
      <xdr:spPr>
        <a:xfrm>
          <a:off x="9467850" y="3457574"/>
          <a:ext cx="132397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fld id="{A5BE7B7B-533B-4EB5-8D82-B187E455FD0E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r"/>
            <a:t>Stand: 17.10.2019</a:t>
          </a:fld>
          <a:endParaRPr lang="de-DE" sz="1100" b="1"/>
        </a:p>
      </xdr:txBody>
    </xdr:sp>
    <xdr:clientData/>
  </xdr:twoCellAnchor>
  <xdr:twoCellAnchor>
    <xdr:from>
      <xdr:col>5</xdr:col>
      <xdr:colOff>733424</xdr:colOff>
      <xdr:row>17</xdr:row>
      <xdr:rowOff>52386</xdr:rowOff>
    </xdr:from>
    <xdr:to>
      <xdr:col>15</xdr:col>
      <xdr:colOff>133350</xdr:colOff>
      <xdr:row>37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302198-7550-42D7-913B-E3EDF197BB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600074</xdr:colOff>
      <xdr:row>1</xdr:row>
      <xdr:rowOff>152399</xdr:rowOff>
    </xdr:from>
    <xdr:to>
      <xdr:col>13</xdr:col>
      <xdr:colOff>104775</xdr:colOff>
      <xdr:row>18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03548F1-EC14-473D-A230-33FEC1F8E7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8A8F9-5366-4224-AD5B-6BC1BBB729BC}">
  <sheetPr>
    <tabColor theme="7"/>
  </sheetPr>
  <dimension ref="A1:G28"/>
  <sheetViews>
    <sheetView tabSelected="1" zoomScale="120" zoomScaleNormal="120" workbookViewId="0"/>
  </sheetViews>
  <sheetFormatPr baseColWidth="10" defaultRowHeight="15" x14ac:dyDescent="0.25"/>
  <cols>
    <col min="1" max="1" width="16.140625" customWidth="1"/>
    <col min="2" max="2" width="12.5703125" customWidth="1"/>
  </cols>
  <sheetData>
    <row r="1" spans="1:7" ht="18" customHeight="1" x14ac:dyDescent="0.25">
      <c r="A1" s="10"/>
      <c r="B1" s="9"/>
      <c r="C1" s="9"/>
      <c r="D1" s="9"/>
      <c r="E1" s="9"/>
    </row>
    <row r="2" spans="1:7" x14ac:dyDescent="0.25">
      <c r="D2" t="s">
        <v>85</v>
      </c>
    </row>
    <row r="3" spans="1:7" x14ac:dyDescent="0.25">
      <c r="A3" s="11" t="s">
        <v>25</v>
      </c>
      <c r="B3" s="11" t="s">
        <v>26</v>
      </c>
    </row>
    <row r="4" spans="1:7" x14ac:dyDescent="0.25">
      <c r="A4" t="s">
        <v>19</v>
      </c>
      <c r="B4" s="8">
        <v>1000</v>
      </c>
    </row>
    <row r="5" spans="1:7" x14ac:dyDescent="0.25">
      <c r="A5" t="s">
        <v>1</v>
      </c>
      <c r="B5" s="8">
        <v>800</v>
      </c>
    </row>
    <row r="6" spans="1:7" x14ac:dyDescent="0.25">
      <c r="A6" t="s">
        <v>20</v>
      </c>
      <c r="B6" s="8">
        <v>500</v>
      </c>
    </row>
    <row r="7" spans="1:7" ht="21" customHeight="1" x14ac:dyDescent="0.25">
      <c r="A7" t="s">
        <v>21</v>
      </c>
      <c r="B7" s="8">
        <v>300</v>
      </c>
    </row>
    <row r="8" spans="1:7" x14ac:dyDescent="0.25">
      <c r="A8" t="s">
        <v>22</v>
      </c>
      <c r="B8" s="8">
        <v>-1000</v>
      </c>
    </row>
    <row r="9" spans="1:7" x14ac:dyDescent="0.25">
      <c r="A9" t="s">
        <v>23</v>
      </c>
      <c r="B9" s="8">
        <v>-2000</v>
      </c>
    </row>
    <row r="15" spans="1:7" x14ac:dyDescent="0.25">
      <c r="G15" s="8"/>
    </row>
    <row r="16" spans="1:7" x14ac:dyDescent="0.25">
      <c r="G16" s="8"/>
    </row>
    <row r="17" spans="1:7" x14ac:dyDescent="0.25">
      <c r="G17" s="8"/>
    </row>
    <row r="18" spans="1:7" x14ac:dyDescent="0.25">
      <c r="G18" s="8"/>
    </row>
    <row r="22" spans="1:7" x14ac:dyDescent="0.25">
      <c r="A22" s="11" t="s">
        <v>25</v>
      </c>
      <c r="B22" s="11" t="s">
        <v>69</v>
      </c>
      <c r="C22" s="11" t="s">
        <v>27</v>
      </c>
    </row>
    <row r="23" spans="1:7" x14ac:dyDescent="0.25">
      <c r="A23" t="s">
        <v>19</v>
      </c>
      <c r="B23" s="8">
        <v>1000</v>
      </c>
      <c r="C23" s="8"/>
    </row>
    <row r="24" spans="1:7" x14ac:dyDescent="0.25">
      <c r="A24" t="s">
        <v>1</v>
      </c>
      <c r="B24" s="8">
        <v>800</v>
      </c>
    </row>
    <row r="25" spans="1:7" x14ac:dyDescent="0.25">
      <c r="A25" t="s">
        <v>20</v>
      </c>
      <c r="B25" s="8">
        <v>1000</v>
      </c>
    </row>
    <row r="26" spans="1:7" x14ac:dyDescent="0.25">
      <c r="A26" t="s">
        <v>21</v>
      </c>
      <c r="B26" s="8">
        <v>300</v>
      </c>
    </row>
    <row r="27" spans="1:7" x14ac:dyDescent="0.25">
      <c r="A27" t="s">
        <v>22</v>
      </c>
      <c r="B27" s="8"/>
      <c r="C27" s="8">
        <v>-1000</v>
      </c>
    </row>
    <row r="28" spans="1:7" x14ac:dyDescent="0.25">
      <c r="A28" t="s">
        <v>23</v>
      </c>
      <c r="C28" s="8">
        <v>-2000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AFD92-D47F-44FE-B032-A6745614A2F8}">
  <sheetPr>
    <tabColor rgb="FFC00000"/>
  </sheetPr>
  <dimension ref="A1:F16"/>
  <sheetViews>
    <sheetView zoomScale="140" zoomScaleNormal="140" workbookViewId="0">
      <selection activeCell="H16" sqref="H16"/>
    </sheetView>
  </sheetViews>
  <sheetFormatPr baseColWidth="10" defaultRowHeight="15" x14ac:dyDescent="0.25"/>
  <cols>
    <col min="2" max="2" width="18.85546875" customWidth="1"/>
    <col min="3" max="3" width="6.140625" customWidth="1"/>
  </cols>
  <sheetData>
    <row r="1" spans="1:6" ht="26.25" x14ac:dyDescent="0.4">
      <c r="D1" s="82" t="s">
        <v>56</v>
      </c>
      <c r="E1" s="82"/>
      <c r="F1" s="82"/>
    </row>
    <row r="3" spans="1:6" ht="23.25" customHeight="1" x14ac:dyDescent="0.25">
      <c r="B3" s="50" t="s">
        <v>55</v>
      </c>
      <c r="C3" s="51"/>
      <c r="D3" s="54" t="s">
        <v>54</v>
      </c>
      <c r="E3" s="52" t="s">
        <v>53</v>
      </c>
      <c r="F3" s="56" t="s">
        <v>52</v>
      </c>
    </row>
    <row r="4" spans="1:6" x14ac:dyDescent="0.25">
      <c r="A4" t="s">
        <v>51</v>
      </c>
      <c r="B4">
        <v>30000</v>
      </c>
      <c r="D4" s="55"/>
      <c r="E4" s="53"/>
      <c r="F4" s="57"/>
    </row>
    <row r="5" spans="1:6" x14ac:dyDescent="0.25">
      <c r="A5" t="s">
        <v>19</v>
      </c>
      <c r="B5">
        <v>40000</v>
      </c>
      <c r="D5" s="55"/>
      <c r="E5" s="53"/>
      <c r="F5" s="57"/>
    </row>
    <row r="6" spans="1:6" x14ac:dyDescent="0.25">
      <c r="A6" t="s">
        <v>20</v>
      </c>
      <c r="B6">
        <v>10000</v>
      </c>
      <c r="D6" s="55"/>
      <c r="E6" s="53"/>
      <c r="F6" s="57"/>
    </row>
    <row r="7" spans="1:6" x14ac:dyDescent="0.25">
      <c r="A7" t="s">
        <v>50</v>
      </c>
      <c r="B7">
        <v>49500</v>
      </c>
      <c r="D7" s="55"/>
      <c r="E7" s="53"/>
      <c r="F7" s="57"/>
    </row>
    <row r="8" spans="1:6" x14ac:dyDescent="0.25">
      <c r="A8" t="s">
        <v>49</v>
      </c>
      <c r="B8">
        <v>5000</v>
      </c>
      <c r="D8" s="55"/>
      <c r="E8" s="53"/>
      <c r="F8" s="57"/>
    </row>
    <row r="9" spans="1:6" x14ac:dyDescent="0.25">
      <c r="A9" t="s">
        <v>48</v>
      </c>
      <c r="B9">
        <v>20000</v>
      </c>
      <c r="D9" s="55"/>
      <c r="E9" s="53"/>
      <c r="F9" s="57"/>
    </row>
    <row r="10" spans="1:6" x14ac:dyDescent="0.25">
      <c r="A10" t="s">
        <v>1</v>
      </c>
      <c r="B10">
        <v>30000</v>
      </c>
      <c r="D10" s="55"/>
      <c r="E10" s="53"/>
      <c r="F10" s="57"/>
    </row>
    <row r="11" spans="1:6" x14ac:dyDescent="0.25">
      <c r="A11" t="s">
        <v>47</v>
      </c>
      <c r="B11">
        <v>7200</v>
      </c>
      <c r="D11" s="55"/>
      <c r="E11" s="53"/>
      <c r="F11" s="57"/>
    </row>
    <row r="14" spans="1:6" ht="18.75" x14ac:dyDescent="0.3">
      <c r="B14" s="69"/>
    </row>
    <row r="15" spans="1:6" ht="18.75" x14ac:dyDescent="0.3">
      <c r="B15" s="69"/>
    </row>
    <row r="16" spans="1:6" ht="18.75" x14ac:dyDescent="0.3">
      <c r="B16" s="69"/>
    </row>
  </sheetData>
  <mergeCells count="1">
    <mergeCell ref="D1:F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44B8A-1A10-44C4-8C2E-E49FA13908E7}">
  <sheetPr>
    <tabColor rgb="FF92D050"/>
    <pageSetUpPr fitToPage="1"/>
  </sheetPr>
  <dimension ref="A1:AB170"/>
  <sheetViews>
    <sheetView zoomScale="90" zoomScaleNormal="90" zoomScalePageLayoutView="70" workbookViewId="0">
      <selection activeCell="L21" sqref="L20:L21"/>
    </sheetView>
  </sheetViews>
  <sheetFormatPr baseColWidth="10" defaultRowHeight="15" x14ac:dyDescent="0.25"/>
  <cols>
    <col min="1" max="1" width="27.28515625" style="12" customWidth="1"/>
    <col min="2" max="3" width="9.7109375" style="12" customWidth="1"/>
    <col min="4" max="6" width="11.42578125" style="12"/>
    <col min="7" max="7" width="13.85546875" style="12" customWidth="1"/>
    <col min="8" max="8" width="14.42578125" style="12" customWidth="1"/>
    <col min="9" max="22" width="11.42578125" style="12"/>
    <col min="23" max="23" width="19.7109375" style="12" customWidth="1"/>
    <col min="24" max="24" width="9.28515625" style="12" customWidth="1"/>
    <col min="25" max="25" width="13.42578125" style="12" customWidth="1"/>
    <col min="26" max="26" width="16.5703125" style="12" customWidth="1"/>
    <col min="27" max="27" width="7.5703125" style="12" customWidth="1"/>
    <col min="28" max="16384" width="11.42578125" style="12"/>
  </cols>
  <sheetData>
    <row r="1" spans="1:28" ht="18.75" x14ac:dyDescent="0.3">
      <c r="A1" s="18" t="s">
        <v>34</v>
      </c>
      <c r="B1" s="83">
        <f>DiesJahr-Vorjahr</f>
        <v>-680</v>
      </c>
      <c r="C1" s="83"/>
      <c r="D1" s="83"/>
      <c r="E1" s="83"/>
      <c r="F1" s="83"/>
      <c r="G1" s="83"/>
      <c r="L1" s="70"/>
      <c r="W1" s="45" t="s">
        <v>35</v>
      </c>
      <c r="X1" s="29">
        <v>0.25</v>
      </c>
      <c r="Y1" s="29"/>
      <c r="Z1" s="30"/>
    </row>
    <row r="2" spans="1:28" x14ac:dyDescent="0.25">
      <c r="L2" s="70"/>
      <c r="W2" s="31">
        <f>W3-1</f>
        <v>5</v>
      </c>
      <c r="X2" s="15">
        <f>W2-HalbeBreiteSaeule</f>
        <v>4.75</v>
      </c>
      <c r="Y2" s="15" t="s">
        <v>42</v>
      </c>
      <c r="Z2" s="32"/>
    </row>
    <row r="3" spans="1:28" ht="15" customHeight="1" x14ac:dyDescent="0.25">
      <c r="A3" s="16"/>
      <c r="B3" s="84" t="s">
        <v>32</v>
      </c>
      <c r="C3" s="85"/>
      <c r="D3" s="85"/>
      <c r="E3" s="85"/>
      <c r="F3" s="85"/>
      <c r="G3" s="85"/>
      <c r="H3" s="17" t="s">
        <v>33</v>
      </c>
      <c r="L3" s="28"/>
      <c r="W3" s="31">
        <f>COUNTA(C5:H5)</f>
        <v>6</v>
      </c>
      <c r="X3" s="15">
        <f>W3-HalbeBreiteSaeule</f>
        <v>5.75</v>
      </c>
      <c r="Y3" s="15" t="s">
        <v>43</v>
      </c>
      <c r="Z3" s="32"/>
    </row>
    <row r="4" spans="1:28" ht="21.75" customHeight="1" x14ac:dyDescent="0.25">
      <c r="A4" s="22" t="s">
        <v>30</v>
      </c>
      <c r="B4" s="23" t="s">
        <v>28</v>
      </c>
      <c r="C4" s="23">
        <v>2014</v>
      </c>
      <c r="D4" s="23">
        <v>2015</v>
      </c>
      <c r="E4" s="23">
        <v>2016</v>
      </c>
      <c r="F4" s="23">
        <v>2017</v>
      </c>
      <c r="G4" s="24">
        <v>2018</v>
      </c>
      <c r="H4" s="25">
        <v>2019</v>
      </c>
      <c r="I4" s="14"/>
      <c r="L4" s="71"/>
      <c r="W4" s="31">
        <f>W3+1</f>
        <v>7</v>
      </c>
      <c r="X4" s="15">
        <f>W4-HalbeBreiteSaeule</f>
        <v>6.75</v>
      </c>
      <c r="Y4" s="15" t="s">
        <v>44</v>
      </c>
      <c r="Z4" s="32"/>
    </row>
    <row r="5" spans="1:28" ht="21.75" customHeight="1" x14ac:dyDescent="0.25">
      <c r="A5" s="26" t="s">
        <v>31</v>
      </c>
      <c r="B5" s="27" t="s">
        <v>29</v>
      </c>
      <c r="C5" s="19">
        <v>4500</v>
      </c>
      <c r="D5" s="19">
        <v>3500</v>
      </c>
      <c r="E5" s="19">
        <v>2000</v>
      </c>
      <c r="F5" s="19">
        <v>3000</v>
      </c>
      <c r="G5" s="20">
        <v>4500</v>
      </c>
      <c r="H5" s="21">
        <v>3820</v>
      </c>
      <c r="W5" s="31"/>
      <c r="X5" s="15"/>
      <c r="Y5" s="15"/>
      <c r="Z5" s="32"/>
    </row>
    <row r="6" spans="1:28" x14ac:dyDescent="0.25">
      <c r="W6" s="31"/>
      <c r="X6" s="15"/>
      <c r="Y6" s="15"/>
      <c r="Z6" s="32"/>
    </row>
    <row r="7" spans="1:28" x14ac:dyDescent="0.25">
      <c r="W7" s="31"/>
      <c r="X7" s="15"/>
      <c r="Y7" s="15"/>
      <c r="Z7" s="32"/>
    </row>
    <row r="8" spans="1:28" x14ac:dyDescent="0.25">
      <c r="W8" s="31"/>
      <c r="X8" s="15"/>
      <c r="Y8" s="15"/>
      <c r="Z8" s="32"/>
    </row>
    <row r="9" spans="1:28" ht="23.25" x14ac:dyDescent="0.35">
      <c r="W9" s="33" t="s">
        <v>41</v>
      </c>
      <c r="X9" s="34"/>
      <c r="Y9" s="15"/>
      <c r="Z9" s="32"/>
    </row>
    <row r="10" spans="1:28" x14ac:dyDescent="0.25">
      <c r="W10" s="31"/>
      <c r="X10" s="15"/>
      <c r="Y10" s="35"/>
      <c r="Z10" s="43"/>
    </row>
    <row r="11" spans="1:28" x14ac:dyDescent="0.25">
      <c r="W11" s="36" t="s">
        <v>38</v>
      </c>
      <c r="X11" s="37" t="s">
        <v>28</v>
      </c>
      <c r="Y11" s="46">
        <f>LinkeKanteVorjahr</f>
        <v>4.75</v>
      </c>
      <c r="Z11" s="47">
        <f>LinkeKantePfeil</f>
        <v>6.75</v>
      </c>
    </row>
    <row r="12" spans="1:28" x14ac:dyDescent="0.25">
      <c r="W12" s="36"/>
      <c r="X12" s="37" t="s">
        <v>29</v>
      </c>
      <c r="Y12" s="39">
        <f>Vorjahr</f>
        <v>4500</v>
      </c>
      <c r="Z12" s="40">
        <f>Vorjahr</f>
        <v>4500</v>
      </c>
    </row>
    <row r="13" spans="1:28" x14ac:dyDescent="0.25">
      <c r="W13" s="36"/>
      <c r="X13" s="37"/>
      <c r="Y13" s="37"/>
      <c r="Z13" s="38"/>
    </row>
    <row r="14" spans="1:28" x14ac:dyDescent="0.25">
      <c r="W14" s="36" t="s">
        <v>37</v>
      </c>
      <c r="X14" s="37" t="s">
        <v>28</v>
      </c>
      <c r="Y14" s="46">
        <f>LinkeKanteDiesJahr</f>
        <v>5.75</v>
      </c>
      <c r="Z14" s="47">
        <f>LinkeKantePfeil</f>
        <v>6.75</v>
      </c>
    </row>
    <row r="15" spans="1:28" x14ac:dyDescent="0.25">
      <c r="W15" s="36"/>
      <c r="X15" s="37" t="s">
        <v>29</v>
      </c>
      <c r="Y15" s="39">
        <f>DiesJahr</f>
        <v>3820</v>
      </c>
      <c r="Z15" s="40">
        <f>DiesJahr</f>
        <v>3820</v>
      </c>
    </row>
    <row r="16" spans="1:28" x14ac:dyDescent="0.25">
      <c r="W16" s="36"/>
      <c r="X16" s="37"/>
      <c r="Y16" s="37"/>
      <c r="Z16" s="38"/>
      <c r="AB16" s="89"/>
    </row>
    <row r="17" spans="9:28" x14ac:dyDescent="0.25"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W17" s="36"/>
      <c r="X17" s="37"/>
      <c r="Y17" s="37"/>
      <c r="Z17" s="38"/>
      <c r="AB17" s="89"/>
    </row>
    <row r="18" spans="9:28" ht="21" x14ac:dyDescent="0.35"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W18" s="36" t="s">
        <v>39</v>
      </c>
      <c r="X18" s="37" t="s">
        <v>28</v>
      </c>
      <c r="Y18" s="39">
        <f>IF(Vorjahr&gt;DiesJahr,0,Vorjahr)</f>
        <v>0</v>
      </c>
      <c r="Z18" s="40">
        <f>IF(Vorjahr&gt;DiesJahr,0,DiesJahr)</f>
        <v>0</v>
      </c>
      <c r="AB18" s="90" t="s">
        <v>88</v>
      </c>
    </row>
    <row r="19" spans="9:28" ht="21" x14ac:dyDescent="0.35"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W19" s="36"/>
      <c r="X19" s="37" t="s">
        <v>29</v>
      </c>
      <c r="Y19" s="46">
        <f>LinkeKantePfeil</f>
        <v>6.75</v>
      </c>
      <c r="Z19" s="47">
        <f>LinkeKantePfeil</f>
        <v>6.75</v>
      </c>
      <c r="AB19" s="90" t="s">
        <v>89</v>
      </c>
    </row>
    <row r="20" spans="9:28" ht="21" x14ac:dyDescent="0.35"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W20" s="36"/>
      <c r="X20" s="37"/>
      <c r="Y20" s="37"/>
      <c r="Z20" s="38"/>
      <c r="AB20" s="91"/>
    </row>
    <row r="21" spans="9:28" ht="21" x14ac:dyDescent="0.35">
      <c r="I21" s="28"/>
      <c r="J21" s="28"/>
      <c r="K21" s="28"/>
      <c r="M21" s="28"/>
      <c r="N21" s="28"/>
      <c r="O21" s="28"/>
      <c r="P21" s="28"/>
      <c r="Q21" s="28"/>
      <c r="R21" s="28"/>
      <c r="S21" s="28"/>
      <c r="T21" s="28"/>
      <c r="U21" s="28"/>
      <c r="W21" s="36" t="s">
        <v>40</v>
      </c>
      <c r="X21" s="37" t="s">
        <v>28</v>
      </c>
      <c r="Y21" s="39">
        <f>IF(Vorjahr&lt;DiesJahr,0,Vorjahr)</f>
        <v>4500</v>
      </c>
      <c r="Z21" s="40">
        <f>IF(Vorjahr&lt;DiesJahr,0,DiesJahr)</f>
        <v>3820</v>
      </c>
      <c r="AB21" s="90" t="s">
        <v>86</v>
      </c>
    </row>
    <row r="22" spans="9:28" ht="21" x14ac:dyDescent="0.35">
      <c r="I22" s="28"/>
      <c r="J22" s="28"/>
      <c r="K22" s="28"/>
      <c r="M22" s="28"/>
      <c r="N22" s="28"/>
      <c r="O22" s="28"/>
      <c r="P22" s="28"/>
      <c r="Q22" s="28"/>
      <c r="R22" s="28"/>
      <c r="S22" s="28"/>
      <c r="T22" s="28"/>
      <c r="U22" s="28"/>
      <c r="W22" s="36"/>
      <c r="X22" s="37" t="s">
        <v>29</v>
      </c>
      <c r="Y22" s="46">
        <f>LinkeKantePfeil</f>
        <v>6.75</v>
      </c>
      <c r="Z22" s="47">
        <f>LinkeKantePfeil</f>
        <v>6.75</v>
      </c>
      <c r="AB22" s="90" t="s">
        <v>87</v>
      </c>
    </row>
    <row r="23" spans="9:28" ht="21" x14ac:dyDescent="0.35">
      <c r="I23" s="28"/>
      <c r="J23" s="28"/>
      <c r="K23" s="28"/>
      <c r="M23" s="28"/>
      <c r="N23" s="28"/>
      <c r="O23" s="28"/>
      <c r="P23" s="28"/>
      <c r="Q23" s="28"/>
      <c r="R23" s="28"/>
      <c r="S23" s="28"/>
      <c r="T23" s="28"/>
      <c r="U23" s="28"/>
      <c r="W23" s="36"/>
      <c r="X23" s="37"/>
      <c r="Y23" s="37"/>
      <c r="Z23" s="38"/>
      <c r="AB23" s="88"/>
    </row>
    <row r="24" spans="9:28" x14ac:dyDescent="0.25">
      <c r="I24" s="28"/>
      <c r="J24" s="28"/>
      <c r="K24" s="28"/>
      <c r="M24" s="28"/>
      <c r="N24" s="28"/>
      <c r="O24" s="28"/>
      <c r="P24" s="28"/>
      <c r="Q24" s="28"/>
      <c r="R24" s="28"/>
      <c r="S24" s="28"/>
      <c r="T24" s="28"/>
      <c r="U24" s="28"/>
      <c r="W24" s="36"/>
      <c r="X24" s="37"/>
      <c r="Y24" s="37"/>
      <c r="Z24" s="38"/>
    </row>
    <row r="25" spans="9:28" x14ac:dyDescent="0.25">
      <c r="I25" s="28"/>
      <c r="J25" s="28"/>
      <c r="K25" s="28"/>
      <c r="M25" s="28"/>
      <c r="N25" s="28"/>
      <c r="O25" s="28"/>
      <c r="P25" s="28"/>
      <c r="Q25" s="28"/>
      <c r="R25" s="28"/>
      <c r="S25" s="28"/>
      <c r="T25" s="28"/>
      <c r="U25" s="28"/>
      <c r="W25" s="36" t="s">
        <v>36</v>
      </c>
      <c r="X25" s="37" t="s">
        <v>28</v>
      </c>
      <c r="Y25" s="46">
        <f>HalbeBreiteSaeule</f>
        <v>0.25</v>
      </c>
      <c r="Z25" s="47">
        <f>LinkeKantePfeil+HalbeBreiteSaeule</f>
        <v>7</v>
      </c>
      <c r="AB25" s="12" t="s">
        <v>45</v>
      </c>
    </row>
    <row r="26" spans="9:28" x14ac:dyDescent="0.25"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W26" s="36"/>
      <c r="X26" s="37" t="s">
        <v>29</v>
      </c>
      <c r="Y26" s="37">
        <v>0</v>
      </c>
      <c r="Z26" s="38">
        <v>0</v>
      </c>
    </row>
    <row r="27" spans="9:28" ht="15.75" thickBot="1" x14ac:dyDescent="0.3">
      <c r="I27" s="28"/>
      <c r="J27" s="28"/>
      <c r="K27" s="28"/>
      <c r="M27" s="28"/>
      <c r="N27" s="28"/>
      <c r="O27" s="28"/>
      <c r="P27" s="28"/>
      <c r="Q27" s="28"/>
      <c r="R27" s="28"/>
      <c r="S27" s="28"/>
      <c r="T27" s="28"/>
      <c r="U27" s="28"/>
      <c r="W27" s="41"/>
      <c r="X27" s="42"/>
      <c r="Y27" s="42"/>
      <c r="Z27" s="44"/>
    </row>
    <row r="28" spans="9:28" x14ac:dyDescent="0.25"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9:28" x14ac:dyDescent="0.25"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9:28" x14ac:dyDescent="0.25"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  <row r="31" spans="9:28" x14ac:dyDescent="0.25"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Y31" s="58"/>
    </row>
    <row r="32" spans="9:28" x14ac:dyDescent="0.25"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X32" s="58"/>
      <c r="Y32" s="72"/>
    </row>
    <row r="33" spans="24:25" x14ac:dyDescent="0.25">
      <c r="X33" s="58"/>
      <c r="Y33" s="72"/>
    </row>
    <row r="34" spans="24:25" x14ac:dyDescent="0.25">
      <c r="X34" s="58"/>
      <c r="Y34" s="70"/>
    </row>
    <row r="35" spans="24:25" x14ac:dyDescent="0.25">
      <c r="X35" s="58"/>
    </row>
    <row r="36" spans="24:25" x14ac:dyDescent="0.25">
      <c r="X36" s="58"/>
    </row>
    <row r="37" spans="24:25" x14ac:dyDescent="0.25">
      <c r="X37" s="58"/>
    </row>
    <row r="38" spans="24:25" x14ac:dyDescent="0.25">
      <c r="X38" s="58"/>
    </row>
    <row r="39" spans="24:25" x14ac:dyDescent="0.25">
      <c r="X39" s="58"/>
    </row>
    <row r="40" spans="24:25" x14ac:dyDescent="0.25">
      <c r="X40" s="58"/>
    </row>
    <row r="41" spans="24:25" x14ac:dyDescent="0.25">
      <c r="X41" s="58"/>
    </row>
    <row r="42" spans="24:25" x14ac:dyDescent="0.25">
      <c r="X42" s="58"/>
    </row>
    <row r="43" spans="24:25" x14ac:dyDescent="0.25">
      <c r="X43" s="58"/>
    </row>
    <row r="44" spans="24:25" x14ac:dyDescent="0.25">
      <c r="X44" s="58"/>
    </row>
    <row r="45" spans="24:25" x14ac:dyDescent="0.25">
      <c r="X45" s="58"/>
    </row>
    <row r="46" spans="24:25" x14ac:dyDescent="0.25">
      <c r="X46" s="58"/>
    </row>
    <row r="47" spans="24:25" x14ac:dyDescent="0.25">
      <c r="X47" s="58"/>
    </row>
    <row r="48" spans="24:25" x14ac:dyDescent="0.25">
      <c r="X48" s="58"/>
    </row>
    <row r="49" spans="3:25" x14ac:dyDescent="0.25">
      <c r="X49" s="58"/>
    </row>
    <row r="50" spans="3:25" x14ac:dyDescent="0.25">
      <c r="X50" s="58"/>
    </row>
    <row r="51" spans="3:25" x14ac:dyDescent="0.25">
      <c r="C51" s="13"/>
      <c r="X51" s="58"/>
    </row>
    <row r="52" spans="3:25" x14ac:dyDescent="0.25">
      <c r="C52" s="13"/>
      <c r="X52" s="58"/>
    </row>
    <row r="53" spans="3:25" x14ac:dyDescent="0.25">
      <c r="C53" s="13"/>
      <c r="X53" s="58"/>
    </row>
    <row r="54" spans="3:25" x14ac:dyDescent="0.25">
      <c r="C54" s="13"/>
      <c r="X54" s="58"/>
      <c r="Y54" s="70"/>
    </row>
    <row r="55" spans="3:25" x14ac:dyDescent="0.25">
      <c r="C55" s="13"/>
      <c r="X55" s="58"/>
      <c r="Y55" s="70" t="s">
        <v>70</v>
      </c>
    </row>
    <row r="56" spans="3:25" x14ac:dyDescent="0.25">
      <c r="L56" s="28"/>
      <c r="X56" s="58"/>
      <c r="Y56" s="70" t="s">
        <v>71</v>
      </c>
    </row>
    <row r="57" spans="3:25" x14ac:dyDescent="0.25">
      <c r="L57" s="70"/>
      <c r="X57" s="58"/>
      <c r="Y57" s="70"/>
    </row>
    <row r="58" spans="3:25" x14ac:dyDescent="0.25">
      <c r="L58" s="28"/>
      <c r="X58" s="58"/>
    </row>
    <row r="59" spans="3:25" x14ac:dyDescent="0.25">
      <c r="L59" s="28"/>
      <c r="X59" s="58"/>
    </row>
    <row r="60" spans="3:25" x14ac:dyDescent="0.25">
      <c r="L60" s="70"/>
      <c r="X60" s="58"/>
    </row>
    <row r="61" spans="3:25" x14ac:dyDescent="0.25">
      <c r="X61" s="58"/>
    </row>
    <row r="62" spans="3:25" x14ac:dyDescent="0.25">
      <c r="L62" s="70"/>
      <c r="X62" s="58"/>
    </row>
    <row r="63" spans="3:25" x14ac:dyDescent="0.25">
      <c r="L63" s="70"/>
      <c r="X63" s="58"/>
    </row>
    <row r="64" spans="3:25" x14ac:dyDescent="0.25">
      <c r="L64" s="70"/>
      <c r="X64" s="58"/>
    </row>
    <row r="65" spans="12:24" x14ac:dyDescent="0.25">
      <c r="L65" s="70"/>
      <c r="X65" s="58"/>
    </row>
    <row r="66" spans="12:24" x14ac:dyDescent="0.25">
      <c r="L66" s="70"/>
      <c r="X66" s="58"/>
    </row>
    <row r="67" spans="12:24" x14ac:dyDescent="0.25">
      <c r="L67" s="70"/>
      <c r="X67" s="58"/>
    </row>
    <row r="68" spans="12:24" x14ac:dyDescent="0.25">
      <c r="L68" s="70"/>
      <c r="X68" s="58"/>
    </row>
    <row r="69" spans="12:24" x14ac:dyDescent="0.25">
      <c r="L69" s="70"/>
      <c r="X69" s="58"/>
    </row>
    <row r="70" spans="12:24" x14ac:dyDescent="0.25">
      <c r="L70" s="70"/>
      <c r="X70" s="58"/>
    </row>
    <row r="71" spans="12:24" x14ac:dyDescent="0.25">
      <c r="L71" s="70"/>
      <c r="X71" s="58"/>
    </row>
    <row r="72" spans="12:24" x14ac:dyDescent="0.25">
      <c r="L72" s="70"/>
      <c r="X72" s="58"/>
    </row>
    <row r="73" spans="12:24" x14ac:dyDescent="0.25">
      <c r="L73" s="70"/>
      <c r="X73" s="58"/>
    </row>
    <row r="74" spans="12:24" x14ac:dyDescent="0.25">
      <c r="L74" s="70"/>
      <c r="X74" s="58"/>
    </row>
    <row r="75" spans="12:24" x14ac:dyDescent="0.25">
      <c r="L75" s="70"/>
      <c r="X75" s="58"/>
    </row>
    <row r="76" spans="12:24" x14ac:dyDescent="0.25">
      <c r="X76" s="58"/>
    </row>
    <row r="77" spans="12:24" x14ac:dyDescent="0.25">
      <c r="L77" s="70"/>
      <c r="X77" s="58"/>
    </row>
    <row r="78" spans="12:24" x14ac:dyDescent="0.25">
      <c r="L78" s="70"/>
      <c r="X78" s="58"/>
    </row>
    <row r="79" spans="12:24" x14ac:dyDescent="0.25">
      <c r="L79" s="70"/>
      <c r="X79" s="58"/>
    </row>
    <row r="80" spans="12:24" x14ac:dyDescent="0.25">
      <c r="L80" s="70"/>
      <c r="X80" s="58"/>
    </row>
    <row r="81" spans="12:24" x14ac:dyDescent="0.25">
      <c r="L81" s="70"/>
      <c r="X81" s="58"/>
    </row>
    <row r="82" spans="12:24" x14ac:dyDescent="0.25">
      <c r="X82" s="58"/>
    </row>
    <row r="83" spans="12:24" x14ac:dyDescent="0.25">
      <c r="X83" s="58"/>
    </row>
    <row r="84" spans="12:24" x14ac:dyDescent="0.25">
      <c r="X84" s="58"/>
    </row>
    <row r="85" spans="12:24" x14ac:dyDescent="0.25">
      <c r="L85" s="70"/>
      <c r="X85" s="58"/>
    </row>
    <row r="86" spans="12:24" x14ac:dyDescent="0.25">
      <c r="X86" s="58"/>
    </row>
    <row r="87" spans="12:24" x14ac:dyDescent="0.25">
      <c r="X87" s="58"/>
    </row>
    <row r="88" spans="12:24" x14ac:dyDescent="0.25">
      <c r="L88" s="28"/>
      <c r="X88" s="58"/>
    </row>
    <row r="89" spans="12:24" ht="20.25" customHeight="1" x14ac:dyDescent="0.25">
      <c r="L89" s="70"/>
      <c r="X89" s="58"/>
    </row>
    <row r="90" spans="12:24" x14ac:dyDescent="0.25">
      <c r="X90" s="58"/>
    </row>
    <row r="91" spans="12:24" x14ac:dyDescent="0.25">
      <c r="X91" s="58"/>
    </row>
    <row r="92" spans="12:24" x14ac:dyDescent="0.25">
      <c r="L92" s="70"/>
      <c r="X92" s="58"/>
    </row>
    <row r="93" spans="12:24" x14ac:dyDescent="0.25">
      <c r="X93" s="58"/>
    </row>
    <row r="94" spans="12:24" x14ac:dyDescent="0.25">
      <c r="X94" s="58"/>
    </row>
    <row r="95" spans="12:24" x14ac:dyDescent="0.25">
      <c r="X95" s="58"/>
    </row>
    <row r="96" spans="12:24" x14ac:dyDescent="0.25">
      <c r="X96" s="58"/>
    </row>
    <row r="97" spans="12:24" x14ac:dyDescent="0.25">
      <c r="X97" s="58"/>
    </row>
    <row r="98" spans="12:24" x14ac:dyDescent="0.25">
      <c r="X98" s="58"/>
    </row>
    <row r="99" spans="12:24" x14ac:dyDescent="0.25">
      <c r="X99" s="58"/>
    </row>
    <row r="100" spans="12:24" x14ac:dyDescent="0.25">
      <c r="X100" s="58"/>
    </row>
    <row r="101" spans="12:24" x14ac:dyDescent="0.25">
      <c r="X101" s="58"/>
    </row>
    <row r="102" spans="12:24" x14ac:dyDescent="0.25">
      <c r="X102" s="58"/>
    </row>
    <row r="103" spans="12:24" x14ac:dyDescent="0.25">
      <c r="L103" s="70"/>
      <c r="X103" s="58"/>
    </row>
    <row r="104" spans="12:24" x14ac:dyDescent="0.25">
      <c r="X104" s="58"/>
    </row>
    <row r="105" spans="12:24" x14ac:dyDescent="0.25">
      <c r="X105" s="58"/>
    </row>
    <row r="106" spans="12:24" x14ac:dyDescent="0.25">
      <c r="X106" s="58"/>
    </row>
    <row r="107" spans="12:24" x14ac:dyDescent="0.25">
      <c r="X107" s="58"/>
    </row>
    <row r="108" spans="12:24" x14ac:dyDescent="0.25">
      <c r="X108" s="58"/>
    </row>
    <row r="109" spans="12:24" x14ac:dyDescent="0.25">
      <c r="X109" s="58"/>
    </row>
    <row r="110" spans="12:24" x14ac:dyDescent="0.25">
      <c r="X110" s="58"/>
    </row>
    <row r="111" spans="12:24" x14ac:dyDescent="0.25">
      <c r="X111" s="58"/>
    </row>
    <row r="112" spans="12:24" x14ac:dyDescent="0.25">
      <c r="X112" s="58"/>
    </row>
    <row r="113" spans="12:24" x14ac:dyDescent="0.25">
      <c r="X113" s="58"/>
    </row>
    <row r="114" spans="12:24" x14ac:dyDescent="0.25">
      <c r="X114" s="58"/>
    </row>
    <row r="115" spans="12:24" x14ac:dyDescent="0.25">
      <c r="X115" s="58"/>
    </row>
    <row r="116" spans="12:24" x14ac:dyDescent="0.25">
      <c r="L116" s="70"/>
      <c r="X116" s="58"/>
    </row>
    <row r="117" spans="12:24" x14ac:dyDescent="0.25">
      <c r="X117" s="58"/>
    </row>
    <row r="118" spans="12:24" x14ac:dyDescent="0.25">
      <c r="X118" s="58"/>
    </row>
    <row r="119" spans="12:24" x14ac:dyDescent="0.25">
      <c r="X119" s="58"/>
    </row>
    <row r="120" spans="12:24" x14ac:dyDescent="0.25">
      <c r="X120" s="58"/>
    </row>
    <row r="121" spans="12:24" x14ac:dyDescent="0.25">
      <c r="X121" s="58"/>
    </row>
    <row r="122" spans="12:24" x14ac:dyDescent="0.25">
      <c r="X122" s="58"/>
    </row>
    <row r="123" spans="12:24" x14ac:dyDescent="0.25">
      <c r="X123" s="58"/>
    </row>
    <row r="124" spans="12:24" x14ac:dyDescent="0.25">
      <c r="X124" s="58"/>
    </row>
    <row r="125" spans="12:24" x14ac:dyDescent="0.25">
      <c r="X125" s="58"/>
    </row>
    <row r="126" spans="12:24" x14ac:dyDescent="0.25">
      <c r="X126" s="58"/>
    </row>
    <row r="127" spans="12:24" x14ac:dyDescent="0.25">
      <c r="X127" s="58"/>
    </row>
    <row r="128" spans="12:24" x14ac:dyDescent="0.25">
      <c r="X128" s="58"/>
    </row>
    <row r="129" spans="12:24" x14ac:dyDescent="0.25">
      <c r="X129" s="58"/>
    </row>
    <row r="130" spans="12:24" x14ac:dyDescent="0.25">
      <c r="X130" s="58"/>
    </row>
    <row r="131" spans="12:24" x14ac:dyDescent="0.25">
      <c r="X131" s="58"/>
    </row>
    <row r="132" spans="12:24" x14ac:dyDescent="0.25">
      <c r="X132" s="58"/>
    </row>
    <row r="133" spans="12:24" x14ac:dyDescent="0.25">
      <c r="X133" s="58"/>
    </row>
    <row r="134" spans="12:24" x14ac:dyDescent="0.25">
      <c r="X134" s="58"/>
    </row>
    <row r="135" spans="12:24" x14ac:dyDescent="0.25">
      <c r="L135" s="70"/>
      <c r="X135" s="58"/>
    </row>
    <row r="136" spans="12:24" x14ac:dyDescent="0.25">
      <c r="L136" s="70"/>
      <c r="X136" s="58"/>
    </row>
    <row r="137" spans="12:24" x14ac:dyDescent="0.25">
      <c r="X137" s="58"/>
    </row>
    <row r="138" spans="12:24" x14ac:dyDescent="0.25">
      <c r="X138" s="58"/>
    </row>
    <row r="139" spans="12:24" x14ac:dyDescent="0.25">
      <c r="X139" s="58"/>
    </row>
    <row r="140" spans="12:24" x14ac:dyDescent="0.25">
      <c r="X140" s="58"/>
    </row>
    <row r="141" spans="12:24" x14ac:dyDescent="0.25">
      <c r="X141" s="58"/>
    </row>
    <row r="142" spans="12:24" x14ac:dyDescent="0.25">
      <c r="X142" s="58"/>
    </row>
    <row r="143" spans="12:24" x14ac:dyDescent="0.25">
      <c r="X143" s="58"/>
    </row>
    <row r="144" spans="12:24" x14ac:dyDescent="0.25">
      <c r="X144" s="58"/>
    </row>
    <row r="145" spans="12:24" x14ac:dyDescent="0.25">
      <c r="X145" s="58"/>
    </row>
    <row r="146" spans="12:24" x14ac:dyDescent="0.25">
      <c r="X146" s="58"/>
    </row>
    <row r="147" spans="12:24" x14ac:dyDescent="0.25">
      <c r="X147" s="58"/>
    </row>
    <row r="148" spans="12:24" x14ac:dyDescent="0.25">
      <c r="X148" s="58"/>
    </row>
    <row r="149" spans="12:24" x14ac:dyDescent="0.25">
      <c r="L149" s="70"/>
      <c r="X149" s="58"/>
    </row>
    <row r="150" spans="12:24" x14ac:dyDescent="0.25">
      <c r="X150" s="58"/>
    </row>
    <row r="151" spans="12:24" x14ac:dyDescent="0.25">
      <c r="X151" s="58"/>
    </row>
    <row r="152" spans="12:24" x14ac:dyDescent="0.25">
      <c r="X152" s="58"/>
    </row>
    <row r="153" spans="12:24" x14ac:dyDescent="0.25">
      <c r="X153" s="58"/>
    </row>
    <row r="154" spans="12:24" x14ac:dyDescent="0.25">
      <c r="X154" s="58"/>
    </row>
    <row r="155" spans="12:24" x14ac:dyDescent="0.25">
      <c r="X155" s="58"/>
    </row>
    <row r="156" spans="12:24" x14ac:dyDescent="0.25">
      <c r="X156" s="58"/>
    </row>
    <row r="157" spans="12:24" x14ac:dyDescent="0.25">
      <c r="X157" s="58"/>
    </row>
    <row r="158" spans="12:24" x14ac:dyDescent="0.25">
      <c r="X158" s="58"/>
    </row>
    <row r="159" spans="12:24" x14ac:dyDescent="0.25">
      <c r="X159" s="58"/>
    </row>
    <row r="160" spans="12:24" x14ac:dyDescent="0.25">
      <c r="X160" s="58"/>
    </row>
    <row r="161" spans="12:24" x14ac:dyDescent="0.25">
      <c r="X161" s="58"/>
    </row>
    <row r="162" spans="12:24" x14ac:dyDescent="0.25">
      <c r="X162" s="58"/>
    </row>
    <row r="163" spans="12:24" x14ac:dyDescent="0.25">
      <c r="X163" s="58"/>
    </row>
    <row r="164" spans="12:24" x14ac:dyDescent="0.25">
      <c r="X164" s="58"/>
    </row>
    <row r="165" spans="12:24" x14ac:dyDescent="0.25">
      <c r="X165" s="58"/>
    </row>
    <row r="166" spans="12:24" x14ac:dyDescent="0.25">
      <c r="X166" s="58"/>
    </row>
    <row r="167" spans="12:24" x14ac:dyDescent="0.25">
      <c r="X167" s="58"/>
    </row>
    <row r="168" spans="12:24" x14ac:dyDescent="0.25">
      <c r="L168" s="70"/>
      <c r="X168" s="58"/>
    </row>
    <row r="169" spans="12:24" ht="20.25" customHeight="1" x14ac:dyDescent="0.25">
      <c r="X169" s="58"/>
    </row>
    <row r="170" spans="12:24" ht="18" customHeight="1" x14ac:dyDescent="0.25"/>
  </sheetData>
  <mergeCells count="2">
    <mergeCell ref="B1:G1"/>
    <mergeCell ref="B3:G3"/>
  </mergeCells>
  <dataValidations disablePrompts="1" count="1">
    <dataValidation allowBlank="1" showInputMessage="1" showErrorMessage="1" promptTitle="made by HH" sqref="V572" xr:uid="{57C05B12-B846-40EA-8540-C5C143FE0710}"/>
  </dataValidations>
  <pageMargins left="0.70866141732283472" right="0.70866141732283472" top="0.78740157480314965" bottom="0.78740157480314965" header="0.31496062992125984" footer="0.31496062992125984"/>
  <pageSetup paperSize="9" scale="3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40C6-B788-40BF-81B5-6BC6211C571C}">
  <sheetPr>
    <tabColor theme="9" tint="-0.249977111117893"/>
  </sheetPr>
  <dimension ref="A1:C9"/>
  <sheetViews>
    <sheetView workbookViewId="0">
      <selection activeCell="B22" sqref="B22"/>
    </sheetView>
  </sheetViews>
  <sheetFormatPr baseColWidth="10" defaultRowHeight="15" x14ac:dyDescent="0.25"/>
  <cols>
    <col min="1" max="1" width="25.42578125" customWidth="1"/>
  </cols>
  <sheetData>
    <row r="1" spans="1:3" ht="21" x14ac:dyDescent="0.35">
      <c r="A1" s="1" t="s">
        <v>83</v>
      </c>
    </row>
    <row r="2" spans="1:3" ht="15.75" thickBot="1" x14ac:dyDescent="0.3"/>
    <row r="3" spans="1:3" ht="15.75" thickBot="1" x14ac:dyDescent="0.3">
      <c r="A3" s="74"/>
      <c r="B3" s="75" t="s">
        <v>84</v>
      </c>
      <c r="C3" s="76" t="s">
        <v>8</v>
      </c>
    </row>
    <row r="4" spans="1:3" x14ac:dyDescent="0.25">
      <c r="A4" s="77" t="s">
        <v>78</v>
      </c>
      <c r="B4" s="78">
        <v>185</v>
      </c>
      <c r="C4" s="79">
        <v>125</v>
      </c>
    </row>
    <row r="5" spans="1:3" x14ac:dyDescent="0.25">
      <c r="A5" s="77" t="s">
        <v>79</v>
      </c>
      <c r="B5" s="78">
        <v>420</v>
      </c>
      <c r="C5" s="79">
        <v>250</v>
      </c>
    </row>
    <row r="6" spans="1:3" x14ac:dyDescent="0.25">
      <c r="A6" s="77" t="s">
        <v>80</v>
      </c>
      <c r="B6" s="78">
        <v>500</v>
      </c>
      <c r="C6" s="79">
        <v>401</v>
      </c>
    </row>
    <row r="7" spans="1:3" x14ac:dyDescent="0.25">
      <c r="A7" s="77" t="s">
        <v>81</v>
      </c>
      <c r="B7" s="78">
        <v>310</v>
      </c>
      <c r="C7" s="79">
        <v>120</v>
      </c>
    </row>
    <row r="8" spans="1:3" x14ac:dyDescent="0.25">
      <c r="A8" s="77" t="s">
        <v>82</v>
      </c>
      <c r="B8" s="78">
        <v>450</v>
      </c>
      <c r="C8" s="79">
        <v>340</v>
      </c>
    </row>
    <row r="9" spans="1:3" ht="15.75" thickBot="1" x14ac:dyDescent="0.3">
      <c r="A9" s="77" t="s">
        <v>46</v>
      </c>
      <c r="B9" s="80">
        <v>250</v>
      </c>
      <c r="C9" s="81">
        <v>201</v>
      </c>
    </row>
  </sheetData>
  <dataValidations count="1">
    <dataValidation type="custom" allowBlank="1" showInputMessage="1" showErrorMessage="1" errorTitle="Zahlen" error="Hier sind nur Zahlen als Eingabe zugelassen." promptTitle="Zahlen" prompt="Hier sind nur Zahlen als Eingabe zugelassen." sqref="B4:C9" xr:uid="{BC4DE5F8-B4F5-422C-9004-61226EF45D63}">
      <formula1>ISNUMBER(B4)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66582-0BBC-4725-A3AA-54265D4921C4}">
  <sheetPr>
    <tabColor theme="9" tint="-0.249977111117893"/>
  </sheetPr>
  <dimension ref="A4:H34"/>
  <sheetViews>
    <sheetView workbookViewId="0">
      <selection activeCell="D16" sqref="D16"/>
    </sheetView>
  </sheetViews>
  <sheetFormatPr baseColWidth="10" defaultRowHeight="15" x14ac:dyDescent="0.25"/>
  <cols>
    <col min="1" max="1" width="19.28515625" customWidth="1"/>
    <col min="2" max="2" width="15.42578125" customWidth="1"/>
  </cols>
  <sheetData>
    <row r="4" spans="1:8" x14ac:dyDescent="0.25">
      <c r="A4" s="60"/>
      <c r="B4" s="86"/>
      <c r="C4" s="86"/>
      <c r="D4" s="12"/>
      <c r="E4" s="12"/>
      <c r="F4" s="12"/>
      <c r="G4" s="12"/>
      <c r="H4" s="12"/>
    </row>
    <row r="5" spans="1:8" x14ac:dyDescent="0.25">
      <c r="A5" s="60"/>
      <c r="B5" s="48"/>
      <c r="C5" s="48"/>
      <c r="D5" s="12"/>
      <c r="E5" s="12"/>
      <c r="F5" s="12"/>
      <c r="G5" s="12"/>
      <c r="H5" s="12"/>
    </row>
    <row r="6" spans="1:8" ht="32.25" customHeight="1" thickBot="1" x14ac:dyDescent="0.3">
      <c r="A6" s="62" t="s">
        <v>62</v>
      </c>
      <c r="B6" s="61" t="s">
        <v>63</v>
      </c>
      <c r="C6" s="64" t="s">
        <v>58</v>
      </c>
      <c r="D6" s="65" t="s">
        <v>67</v>
      </c>
      <c r="E6" s="66" t="s">
        <v>68</v>
      </c>
      <c r="F6" s="12"/>
      <c r="G6" s="12"/>
      <c r="H6" s="12"/>
    </row>
    <row r="7" spans="1:8" ht="18" customHeight="1" x14ac:dyDescent="0.25">
      <c r="A7" s="60" t="s">
        <v>1</v>
      </c>
      <c r="B7" s="49">
        <v>825</v>
      </c>
      <c r="C7" s="73">
        <v>250</v>
      </c>
      <c r="D7" s="68">
        <v>200</v>
      </c>
      <c r="E7" s="67">
        <v>150</v>
      </c>
      <c r="F7" s="58"/>
      <c r="G7" s="58"/>
      <c r="H7" s="58"/>
    </row>
    <row r="8" spans="1:8" ht="18" customHeight="1" x14ac:dyDescent="0.25">
      <c r="A8" s="60" t="s">
        <v>20</v>
      </c>
      <c r="B8" s="49">
        <v>500</v>
      </c>
      <c r="C8" s="73">
        <f>C7</f>
        <v>250</v>
      </c>
      <c r="D8" s="68">
        <f>D7</f>
        <v>200</v>
      </c>
      <c r="E8" s="67">
        <f>E7</f>
        <v>150</v>
      </c>
      <c r="F8" s="58"/>
      <c r="G8" s="58"/>
      <c r="H8" s="58"/>
    </row>
    <row r="9" spans="1:8" ht="18" customHeight="1" x14ac:dyDescent="0.25">
      <c r="A9" s="60" t="s">
        <v>60</v>
      </c>
      <c r="B9" s="49">
        <v>680</v>
      </c>
      <c r="C9" s="73">
        <f t="shared" ref="C9:C12" si="0">C8</f>
        <v>250</v>
      </c>
      <c r="D9" s="68">
        <f t="shared" ref="D9:D12" si="1">D8</f>
        <v>200</v>
      </c>
      <c r="E9" s="67">
        <f t="shared" ref="E9:E12" si="2">E8</f>
        <v>150</v>
      </c>
      <c r="F9" s="58"/>
      <c r="G9" s="58"/>
      <c r="H9" s="58"/>
    </row>
    <row r="10" spans="1:8" ht="18" customHeight="1" x14ac:dyDescent="0.25">
      <c r="A10" s="60" t="s">
        <v>24</v>
      </c>
      <c r="B10" s="49">
        <v>335</v>
      </c>
      <c r="C10" s="73">
        <f t="shared" si="0"/>
        <v>250</v>
      </c>
      <c r="D10" s="68">
        <f t="shared" si="1"/>
        <v>200</v>
      </c>
      <c r="E10" s="67">
        <f t="shared" si="2"/>
        <v>150</v>
      </c>
      <c r="F10" s="58"/>
      <c r="G10" s="58"/>
      <c r="H10" s="58"/>
    </row>
    <row r="11" spans="1:8" ht="18" customHeight="1" x14ac:dyDescent="0.25">
      <c r="A11" s="60" t="s">
        <v>59</v>
      </c>
      <c r="B11" s="49">
        <v>380</v>
      </c>
      <c r="C11" s="73">
        <f t="shared" si="0"/>
        <v>250</v>
      </c>
      <c r="D11" s="68">
        <f t="shared" si="1"/>
        <v>200</v>
      </c>
      <c r="E11" s="67">
        <f t="shared" si="2"/>
        <v>150</v>
      </c>
      <c r="F11" s="58"/>
      <c r="G11" s="58"/>
      <c r="H11" s="58"/>
    </row>
    <row r="12" spans="1:8" ht="18" customHeight="1" x14ac:dyDescent="0.25">
      <c r="A12" s="60" t="s">
        <v>61</v>
      </c>
      <c r="B12" s="49">
        <v>265</v>
      </c>
      <c r="C12" s="73">
        <f t="shared" si="0"/>
        <v>250</v>
      </c>
      <c r="D12" s="68">
        <f t="shared" si="1"/>
        <v>200</v>
      </c>
      <c r="E12" s="67">
        <f t="shared" si="2"/>
        <v>150</v>
      </c>
      <c r="F12" s="58"/>
      <c r="G12" s="58"/>
      <c r="H12" s="58"/>
    </row>
    <row r="13" spans="1:8" x14ac:dyDescent="0.25">
      <c r="A13" s="12"/>
      <c r="B13" s="58"/>
      <c r="C13" s="58"/>
      <c r="D13" s="58"/>
      <c r="E13" s="58"/>
      <c r="F13" s="58"/>
      <c r="G13" s="58"/>
      <c r="H13" s="58"/>
    </row>
    <row r="16" spans="1:8" ht="30" x14ac:dyDescent="0.25">
      <c r="A16" s="59" t="s">
        <v>57</v>
      </c>
      <c r="B16" s="87">
        <f ca="1">TODAY()</f>
        <v>43755</v>
      </c>
      <c r="C16" s="87"/>
    </row>
    <row r="17" spans="1:8" x14ac:dyDescent="0.25">
      <c r="A17" s="12"/>
      <c r="B17" s="58"/>
      <c r="C17" s="58"/>
      <c r="D17" s="58"/>
      <c r="E17" s="58"/>
      <c r="F17" s="58"/>
      <c r="G17" s="58"/>
      <c r="H17" s="58"/>
    </row>
    <row r="18" spans="1:8" x14ac:dyDescent="0.25">
      <c r="A18" s="12"/>
      <c r="B18" s="58"/>
      <c r="C18" s="58"/>
      <c r="D18" s="58"/>
      <c r="E18" s="58"/>
      <c r="F18" s="58"/>
      <c r="G18" s="58"/>
      <c r="H18" s="58"/>
    </row>
    <row r="19" spans="1:8" x14ac:dyDescent="0.25">
      <c r="A19" s="12"/>
      <c r="B19" s="58"/>
      <c r="C19" s="58"/>
      <c r="D19" s="58"/>
      <c r="E19" s="58"/>
      <c r="F19" s="58"/>
      <c r="G19" s="58"/>
      <c r="H19" s="58"/>
    </row>
    <row r="20" spans="1:8" x14ac:dyDescent="0.25">
      <c r="A20" s="63" t="s">
        <v>72</v>
      </c>
      <c r="B20" s="58"/>
      <c r="C20" s="58"/>
      <c r="D20" s="58"/>
      <c r="E20" s="58"/>
      <c r="F20" s="58"/>
      <c r="G20" s="58"/>
      <c r="H20" s="58"/>
    </row>
    <row r="21" spans="1:8" x14ac:dyDescent="0.25">
      <c r="A21" s="63" t="s">
        <v>64</v>
      </c>
      <c r="B21" s="12"/>
      <c r="C21" s="12"/>
      <c r="D21" s="12"/>
      <c r="E21" s="12"/>
      <c r="F21" s="12"/>
      <c r="G21" s="12"/>
      <c r="H21" s="12"/>
    </row>
    <row r="22" spans="1:8" x14ac:dyDescent="0.25">
      <c r="A22" s="63" t="s">
        <v>74</v>
      </c>
      <c r="B22" s="12"/>
      <c r="C22" s="12"/>
      <c r="D22" s="12"/>
      <c r="E22" s="12"/>
      <c r="F22" s="12"/>
      <c r="G22" s="12"/>
      <c r="H22" s="12"/>
    </row>
    <row r="23" spans="1:8" x14ac:dyDescent="0.25">
      <c r="A23" s="63" t="s">
        <v>77</v>
      </c>
      <c r="B23" s="12"/>
      <c r="C23" s="12"/>
      <c r="D23" s="12"/>
      <c r="E23" s="12"/>
      <c r="F23" s="12"/>
      <c r="G23" s="12"/>
      <c r="H23" s="12"/>
    </row>
    <row r="24" spans="1:8" x14ac:dyDescent="0.25">
      <c r="A24" s="63" t="s">
        <v>73</v>
      </c>
      <c r="B24" s="12"/>
      <c r="C24" s="12"/>
      <c r="D24" s="12"/>
      <c r="E24" s="12"/>
      <c r="F24" s="12"/>
      <c r="G24" s="12"/>
      <c r="H24" s="12"/>
    </row>
    <row r="25" spans="1:8" x14ac:dyDescent="0.25">
      <c r="A25" s="63" t="s">
        <v>75</v>
      </c>
      <c r="B25" s="12"/>
      <c r="C25" s="12"/>
      <c r="D25" s="12"/>
      <c r="E25" s="12"/>
      <c r="F25" s="12"/>
      <c r="G25" s="12"/>
      <c r="H25" s="12"/>
    </row>
    <row r="26" spans="1:8" x14ac:dyDescent="0.25">
      <c r="A26" s="63" t="s">
        <v>76</v>
      </c>
      <c r="B26" s="12"/>
      <c r="C26" s="12"/>
      <c r="D26" s="12"/>
      <c r="E26" s="12"/>
      <c r="F26" s="12"/>
      <c r="G26" s="12"/>
      <c r="H26" s="12"/>
    </row>
    <row r="27" spans="1:8" x14ac:dyDescent="0.25">
      <c r="A27" s="63" t="s">
        <v>65</v>
      </c>
      <c r="B27" s="12"/>
      <c r="C27" s="12"/>
      <c r="D27" s="12"/>
      <c r="E27" s="12"/>
      <c r="F27" s="12"/>
      <c r="G27" s="12"/>
      <c r="H27" s="12"/>
    </row>
    <row r="28" spans="1:8" x14ac:dyDescent="0.25">
      <c r="A28" s="12"/>
      <c r="B28" s="12"/>
      <c r="C28" s="12"/>
      <c r="D28" s="12"/>
      <c r="E28" s="12"/>
      <c r="F28" s="12"/>
      <c r="G28" s="12"/>
      <c r="H28" s="12"/>
    </row>
    <row r="29" spans="1:8" x14ac:dyDescent="0.25">
      <c r="A29" s="12"/>
      <c r="B29" s="12"/>
      <c r="C29" s="12"/>
      <c r="D29" s="12"/>
      <c r="E29" s="12"/>
      <c r="F29" s="12"/>
      <c r="G29" s="12"/>
      <c r="H29" s="12"/>
    </row>
    <row r="30" spans="1:8" x14ac:dyDescent="0.25">
      <c r="A30" s="12"/>
      <c r="B30" s="12"/>
      <c r="C30" s="12"/>
      <c r="D30" s="12"/>
      <c r="E30" s="12"/>
      <c r="F30" s="12"/>
      <c r="G30" s="12"/>
      <c r="H30" s="12"/>
    </row>
    <row r="34" spans="1:1" x14ac:dyDescent="0.25">
      <c r="A34" s="63" t="s">
        <v>66</v>
      </c>
    </row>
  </sheetData>
  <mergeCells count="2">
    <mergeCell ref="B4:C4"/>
    <mergeCell ref="B16:C16"/>
  </mergeCells>
  <pageMargins left="0.7" right="0.7" top="0.78740157499999996" bottom="0.78740157499999996" header="0.3" footer="0.3"/>
  <ignoredErrors>
    <ignoredError sqref="C8:C12" unlocked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4FD02-DBC8-46C0-A00D-E39AFFD465D9}">
  <sheetPr>
    <tabColor theme="9" tint="-0.249977111117893"/>
  </sheetPr>
  <dimension ref="A3:E18"/>
  <sheetViews>
    <sheetView zoomScaleNormal="100" workbookViewId="0">
      <selection activeCell="K25" sqref="K25"/>
    </sheetView>
  </sheetViews>
  <sheetFormatPr baseColWidth="10" defaultRowHeight="12.75" x14ac:dyDescent="0.2"/>
  <cols>
    <col min="1" max="16384" width="11.42578125" style="2"/>
  </cols>
  <sheetData>
    <row r="3" spans="1:5" x14ac:dyDescent="0.2">
      <c r="A3" s="3" t="s">
        <v>0</v>
      </c>
      <c r="B3" s="3" t="s">
        <v>15</v>
      </c>
      <c r="C3" s="3" t="s">
        <v>16</v>
      </c>
      <c r="D3" s="3" t="s">
        <v>17</v>
      </c>
      <c r="E3" s="3" t="s">
        <v>18</v>
      </c>
    </row>
    <row r="4" spans="1:5" ht="18.75" x14ac:dyDescent="0.3">
      <c r="A4" s="4" t="s">
        <v>2</v>
      </c>
      <c r="B4" s="5">
        <v>64</v>
      </c>
      <c r="C4" s="6"/>
      <c r="D4" s="6"/>
      <c r="E4" s="6"/>
    </row>
    <row r="5" spans="1:5" ht="18.75" x14ac:dyDescent="0.3">
      <c r="A5" s="4" t="s">
        <v>3</v>
      </c>
      <c r="B5" s="5">
        <v>48</v>
      </c>
      <c r="C5" s="6"/>
      <c r="D5" s="6"/>
      <c r="E5" s="6"/>
    </row>
    <row r="6" spans="1:5" ht="18.75" x14ac:dyDescent="0.3">
      <c r="A6" s="4" t="s">
        <v>4</v>
      </c>
      <c r="B6" s="5">
        <v>78</v>
      </c>
      <c r="C6" s="6"/>
      <c r="D6" s="6"/>
      <c r="E6" s="6"/>
    </row>
    <row r="7" spans="1:5" ht="18.75" x14ac:dyDescent="0.3">
      <c r="A7" s="4"/>
      <c r="B7" s="4"/>
      <c r="C7" s="7"/>
      <c r="D7" s="7"/>
      <c r="E7" s="7"/>
    </row>
    <row r="8" spans="1:5" ht="18.75" x14ac:dyDescent="0.3">
      <c r="A8" s="4" t="s">
        <v>5</v>
      </c>
      <c r="B8" s="6"/>
      <c r="C8" s="5">
        <v>19</v>
      </c>
      <c r="D8" s="6"/>
      <c r="E8" s="6"/>
    </row>
    <row r="9" spans="1:5" ht="18.75" x14ac:dyDescent="0.3">
      <c r="A9" s="4" t="s">
        <v>6</v>
      </c>
      <c r="B9" s="6"/>
      <c r="C9" s="5">
        <v>75</v>
      </c>
      <c r="D9" s="6"/>
      <c r="E9" s="6"/>
    </row>
    <row r="10" spans="1:5" ht="18.75" x14ac:dyDescent="0.3">
      <c r="A10" s="4" t="s">
        <v>7</v>
      </c>
      <c r="B10" s="6"/>
      <c r="C10" s="5">
        <v>88</v>
      </c>
      <c r="D10" s="6"/>
      <c r="E10" s="6"/>
    </row>
    <row r="11" spans="1:5" ht="18.75" x14ac:dyDescent="0.3">
      <c r="A11" s="4"/>
      <c r="B11" s="7"/>
      <c r="C11" s="4"/>
      <c r="D11" s="7"/>
      <c r="E11" s="7"/>
    </row>
    <row r="12" spans="1:5" ht="18.75" x14ac:dyDescent="0.3">
      <c r="A12" s="4" t="s">
        <v>9</v>
      </c>
      <c r="B12" s="6"/>
      <c r="C12" s="6"/>
      <c r="D12" s="5">
        <v>99</v>
      </c>
      <c r="E12" s="6"/>
    </row>
    <row r="13" spans="1:5" ht="18.75" x14ac:dyDescent="0.3">
      <c r="A13" s="4" t="s">
        <v>10</v>
      </c>
      <c r="B13" s="6"/>
      <c r="C13" s="6"/>
      <c r="D13" s="5">
        <v>64</v>
      </c>
      <c r="E13" s="6"/>
    </row>
    <row r="14" spans="1:5" ht="18.75" x14ac:dyDescent="0.3">
      <c r="A14" s="4" t="s">
        <v>11</v>
      </c>
      <c r="B14" s="6"/>
      <c r="C14" s="6"/>
      <c r="D14" s="5">
        <v>45</v>
      </c>
      <c r="E14" s="6"/>
    </row>
    <row r="15" spans="1:5" ht="18.75" x14ac:dyDescent="0.3">
      <c r="A15" s="4"/>
      <c r="B15" s="7"/>
      <c r="C15" s="7"/>
      <c r="D15" s="4"/>
      <c r="E15" s="7"/>
    </row>
    <row r="16" spans="1:5" ht="18.75" x14ac:dyDescent="0.3">
      <c r="A16" s="4" t="s">
        <v>12</v>
      </c>
      <c r="B16" s="6"/>
      <c r="C16" s="6"/>
      <c r="D16" s="6"/>
      <c r="E16" s="5">
        <v>15</v>
      </c>
    </row>
    <row r="17" spans="1:5" ht="18.75" x14ac:dyDescent="0.3">
      <c r="A17" s="4" t="s">
        <v>13</v>
      </c>
      <c r="B17" s="6"/>
      <c r="C17" s="6"/>
      <c r="D17" s="6"/>
      <c r="E17" s="5">
        <v>39</v>
      </c>
    </row>
    <row r="18" spans="1:5" ht="18.75" x14ac:dyDescent="0.3">
      <c r="A18" s="4" t="s">
        <v>14</v>
      </c>
      <c r="B18" s="6"/>
      <c r="C18" s="6"/>
      <c r="D18" s="6"/>
      <c r="E18" s="5">
        <v>62</v>
      </c>
    </row>
  </sheetData>
  <pageMargins left="0.21" right="0.28999999999999998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7</vt:i4>
      </vt:variant>
    </vt:vector>
  </HeadingPairs>
  <TitlesOfParts>
    <vt:vector size="13" baseType="lpstr">
      <vt:lpstr>Rangfolge anders</vt:lpstr>
      <vt:lpstr>Min-Max Vergleich</vt:lpstr>
      <vt:lpstr>Dynamischer Pfeil</vt:lpstr>
      <vt:lpstr>Balken in Balken</vt:lpstr>
      <vt:lpstr>Ampelhintergrund</vt:lpstr>
      <vt:lpstr>Balken nach Quartal</vt:lpstr>
      <vt:lpstr>DiesJahr</vt:lpstr>
      <vt:lpstr>GesamtUmsatz</vt:lpstr>
      <vt:lpstr>HalbeBreiteSaeule</vt:lpstr>
      <vt:lpstr>LinkeKanteDiesJahr</vt:lpstr>
      <vt:lpstr>LinkeKantePfeil</vt:lpstr>
      <vt:lpstr>LinkeKanteVorjahr</vt:lpstr>
      <vt:lpstr>Vorjahr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 Hofert</dc:creator>
  <cp:lastModifiedBy>Heike Hofert</cp:lastModifiedBy>
  <dcterms:created xsi:type="dcterms:W3CDTF">2019-02-13T15:49:59Z</dcterms:created>
  <dcterms:modified xsi:type="dcterms:W3CDTF">2019-10-17T15:58:15Z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rstellt von">
    <vt:lpwstr>Heike Hofert</vt:lpwstr>
  </property>
  <property fmtid="{D5CDD505-2E9C-101B-9397-08002B2CF9AE}" pid="3" name="Eigentümer">
    <vt:lpwstr>Heike Hofert</vt:lpwstr>
  </property>
</Properties>
</file>